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term\Desktop\"/>
    </mc:Choice>
  </mc:AlternateContent>
  <bookViews>
    <workbookView xWindow="0" yWindow="0" windowWidth="21570" windowHeight="916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1" l="1"/>
  <c r="G125" i="1" s="1"/>
  <c r="E109" i="1"/>
  <c r="E125" i="1" s="1"/>
  <c r="G107" i="1"/>
  <c r="G123" i="1" s="1"/>
  <c r="E107" i="1"/>
  <c r="E123" i="1" s="1"/>
  <c r="G105" i="1"/>
  <c r="G121" i="1" s="1"/>
  <c r="E105" i="1"/>
  <c r="E121" i="1" s="1"/>
  <c r="G103" i="1"/>
  <c r="G111" i="1" s="1"/>
  <c r="E103" i="1"/>
  <c r="E111" i="1" s="1"/>
  <c r="E89" i="1"/>
  <c r="E87" i="1"/>
  <c r="E92" i="1" s="1"/>
  <c r="E74" i="1"/>
  <c r="E78" i="1" s="1"/>
  <c r="E67" i="1"/>
  <c r="E58" i="1"/>
  <c r="E76" i="1" s="1"/>
  <c r="E56" i="1"/>
  <c r="E61" i="1" s="1"/>
  <c r="E49" i="1"/>
  <c r="E69" i="1" s="1"/>
  <c r="E47" i="1"/>
  <c r="E52" i="1" s="1"/>
  <c r="E34" i="1"/>
  <c r="E32" i="1"/>
  <c r="E37" i="1" s="1"/>
  <c r="E21" i="1"/>
  <c r="E19" i="1"/>
  <c r="E23" i="1" s="1"/>
  <c r="E14" i="1"/>
  <c r="E16" i="1" s="1"/>
  <c r="E12" i="1"/>
  <c r="E26" i="1" l="1"/>
  <c r="E128" i="1"/>
  <c r="E113" i="1"/>
  <c r="G128" i="1"/>
  <c r="G113" i="1"/>
  <c r="E71" i="1"/>
  <c r="E81" i="1" s="1"/>
  <c r="E119" i="1"/>
  <c r="G119" i="1"/>
</calcChain>
</file>

<file path=xl/sharedStrings.xml><?xml version="1.0" encoding="utf-8"?>
<sst xmlns="http://schemas.openxmlformats.org/spreadsheetml/2006/main" count="63" uniqueCount="50">
  <si>
    <t>Gender Pay Gap Reporting</t>
  </si>
  <si>
    <t>Calculations :- 2020/21 Period 12 (Full Year and Period to 5th April 2021)</t>
  </si>
  <si>
    <t>Hourly pay figures</t>
  </si>
  <si>
    <t>(Full pay relevant employees only)</t>
  </si>
  <si>
    <t>a</t>
  </si>
  <si>
    <t>Mean gender pay gap in hourly pay</t>
  </si>
  <si>
    <t>Male relevant employees hourly pay rates total (£)</t>
  </si>
  <si>
    <t>Male full pay relevant employees</t>
  </si>
  <si>
    <t>Mean hourly pay rate for men</t>
  </si>
  <si>
    <t>Female relevant employees hourly pay rates total (£)</t>
  </si>
  <si>
    <t>Female full pay relevant employees</t>
  </si>
  <si>
    <t>Mean hourly pay rate for women</t>
  </si>
  <si>
    <t>Mean gender pay gap for hourly pay (%)</t>
  </si>
  <si>
    <t>b</t>
  </si>
  <si>
    <t>Median gender pay gap in hourly pay</t>
  </si>
  <si>
    <t>Median hourly pay for men</t>
  </si>
  <si>
    <t>Median hourly pay for women</t>
  </si>
  <si>
    <t>Median gender pay gap for hourly pay (%)</t>
  </si>
  <si>
    <t>Bonus pay figures</t>
  </si>
  <si>
    <t>(All relevant employees)</t>
  </si>
  <si>
    <t>Proportion of males and females receiving a bonus payment</t>
  </si>
  <si>
    <t>Male relevant employees with bonus</t>
  </si>
  <si>
    <t>Male relevant employees</t>
  </si>
  <si>
    <t>Proportion of males receiving a bonus (%)</t>
  </si>
  <si>
    <t>Female relevant employees with bonus</t>
  </si>
  <si>
    <t>Female relevant employees</t>
  </si>
  <si>
    <t>Proportion of females receiving a bonus (%)</t>
  </si>
  <si>
    <t>Mean gender pay gap in bonus pay</t>
  </si>
  <si>
    <t>Male relevant employee bonuses total (£)</t>
  </si>
  <si>
    <t>Mean bonus pay for men</t>
  </si>
  <si>
    <t>Female relevant employee bonuses total (£)</t>
  </si>
  <si>
    <t>Mean bonus pay for women</t>
  </si>
  <si>
    <t>Mean gender pay gap for bonus pay (%)</t>
  </si>
  <si>
    <t>c</t>
  </si>
  <si>
    <t>Median gender pay gap in bonus pay</t>
  </si>
  <si>
    <t>Median bonus pay for men</t>
  </si>
  <si>
    <t>Median bonus pay for women</t>
  </si>
  <si>
    <t>Median gender pay gap for bonus pay (%)</t>
  </si>
  <si>
    <t>Gender pay gap quartile figures</t>
  </si>
  <si>
    <t>Proportion of males and females in hourly pay quartiles</t>
  </si>
  <si>
    <t>Relevant employees per quartile: -</t>
  </si>
  <si>
    <t>Male</t>
  </si>
  <si>
    <t>Female</t>
  </si>
  <si>
    <t>Upper quartile</t>
  </si>
  <si>
    <t>Upper middle quartile</t>
  </si>
  <si>
    <t>Lower middle quartile</t>
  </si>
  <si>
    <t>Lower quartile</t>
  </si>
  <si>
    <t>Total relevant employees</t>
  </si>
  <si>
    <t>Check</t>
  </si>
  <si>
    <t>Relevant employees per quartile (% of quartile total):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</si>
</sst>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\(#,##0\)"/>
    <numFmt numFmtId="165" formatCode="#,##0.0000;[Red]\(#,##0.0000\)"/>
    <numFmt numFmtId="166" formatCode="#,##0.0;[Red]\(#,##0.0\)"/>
    <numFmt numFmtId="167" formatCode="0.0%"/>
  </numFmts>
  <fonts count="8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0" xfId="0" applyFont="1" applyBorder="1" applyAlignment="1">
      <alignment vertical="top"/>
    </xf>
    <xf numFmtId="166" fontId="3" fillId="0" borderId="0" xfId="0" applyNumberFormat="1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165" fontId="0" fillId="2" borderId="0" xfId="0" applyNumberForma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5" fillId="0" borderId="0" xfId="0" applyFont="1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66" fontId="3" fillId="0" borderId="0" xfId="0" applyNumberFormat="1" applyFont="1" applyFill="1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164" fontId="0" fillId="0" borderId="0" xfId="0" applyNumberFormat="1" applyFill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167" fontId="5" fillId="0" borderId="0" xfId="0" applyNumberFormat="1" applyFont="1" applyFill="1" applyBorder="1" applyAlignment="1">
      <alignment horizontal="center" vertical="top"/>
    </xf>
    <xf numFmtId="166" fontId="5" fillId="0" borderId="0" xfId="0" applyNumberFormat="1" applyFont="1" applyFill="1" applyBorder="1" applyAlignment="1">
      <alignment horizontal="center" vertical="top"/>
    </xf>
    <xf numFmtId="167" fontId="5" fillId="0" borderId="2" xfId="0" applyNumberFormat="1" applyFont="1" applyFill="1" applyBorder="1" applyAlignment="1">
      <alignment horizontal="center" vertical="top"/>
    </xf>
    <xf numFmtId="166" fontId="5" fillId="0" borderId="2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Copy%20of%20Gender%20Pay%20Gap%2005%20Apr%202021(Pwd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alcs"/>
      <sheetName val="Quartiles"/>
      <sheetName val="Med-B"/>
      <sheetName val="Med-OP"/>
      <sheetName val="Consol"/>
      <sheetName val="GPG-B-FY"/>
      <sheetName val="GPG-B-PD"/>
      <sheetName val="GPG-A-A1"/>
      <sheetName val="GPG-A-A2"/>
    </sheetNames>
    <sheetDataSet>
      <sheetData sheetId="0"/>
      <sheetData sheetId="1">
        <row r="3">
          <cell r="B3" t="str">
            <v>Male</v>
          </cell>
        </row>
        <row r="4">
          <cell r="B4" t="str">
            <v>Male</v>
          </cell>
        </row>
        <row r="5">
          <cell r="B5" t="str">
            <v>Male</v>
          </cell>
        </row>
        <row r="6">
          <cell r="B6" t="str">
            <v>Male</v>
          </cell>
        </row>
        <row r="7">
          <cell r="B7" t="str">
            <v>Male</v>
          </cell>
        </row>
        <row r="8">
          <cell r="B8" t="str">
            <v>Male</v>
          </cell>
        </row>
        <row r="9">
          <cell r="B9" t="str">
            <v>Male</v>
          </cell>
        </row>
        <row r="10">
          <cell r="B10" t="str">
            <v>Male</v>
          </cell>
        </row>
        <row r="11">
          <cell r="B11" t="str">
            <v>Male</v>
          </cell>
        </row>
        <row r="12">
          <cell r="B12" t="str">
            <v>Male</v>
          </cell>
        </row>
        <row r="13">
          <cell r="B13" t="str">
            <v>Male</v>
          </cell>
        </row>
        <row r="14">
          <cell r="B14" t="str">
            <v>Female</v>
          </cell>
        </row>
        <row r="15">
          <cell r="B15" t="str">
            <v>Female</v>
          </cell>
        </row>
        <row r="16">
          <cell r="B16" t="str">
            <v>Male</v>
          </cell>
        </row>
        <row r="17">
          <cell r="B17" t="str">
            <v>Female</v>
          </cell>
        </row>
        <row r="18">
          <cell r="B18" t="str">
            <v>Female</v>
          </cell>
        </row>
        <row r="19">
          <cell r="B19" t="str">
            <v>Male</v>
          </cell>
        </row>
        <row r="20">
          <cell r="B20" t="str">
            <v>Male</v>
          </cell>
        </row>
        <row r="21">
          <cell r="B21" t="str">
            <v>Female</v>
          </cell>
        </row>
        <row r="22">
          <cell r="B22" t="str">
            <v>Male</v>
          </cell>
        </row>
        <row r="23">
          <cell r="B23" t="str">
            <v>Male</v>
          </cell>
        </row>
        <row r="24">
          <cell r="B24" t="str">
            <v>Male</v>
          </cell>
        </row>
        <row r="25">
          <cell r="B25" t="str">
            <v>Male</v>
          </cell>
        </row>
        <row r="26">
          <cell r="B26" t="str">
            <v>Male</v>
          </cell>
        </row>
        <row r="27">
          <cell r="B27" t="str">
            <v>Male</v>
          </cell>
        </row>
        <row r="28">
          <cell r="B28" t="str">
            <v>Male</v>
          </cell>
        </row>
        <row r="29">
          <cell r="B29" t="str">
            <v>Male</v>
          </cell>
        </row>
        <row r="30">
          <cell r="B30" t="str">
            <v>Male</v>
          </cell>
        </row>
        <row r="31">
          <cell r="B31" t="str">
            <v>Male</v>
          </cell>
        </row>
        <row r="32">
          <cell r="B32" t="str">
            <v>Male</v>
          </cell>
        </row>
        <row r="33">
          <cell r="B33" t="str">
            <v>Male</v>
          </cell>
        </row>
        <row r="34">
          <cell r="B34" t="str">
            <v>Male</v>
          </cell>
        </row>
        <row r="35">
          <cell r="B35" t="str">
            <v>Male</v>
          </cell>
        </row>
        <row r="36">
          <cell r="B36" t="str">
            <v>Male</v>
          </cell>
        </row>
        <row r="37">
          <cell r="B37" t="str">
            <v>Male</v>
          </cell>
        </row>
        <row r="38">
          <cell r="B38" t="str">
            <v>Female</v>
          </cell>
        </row>
        <row r="39">
          <cell r="B39" t="str">
            <v>Female</v>
          </cell>
        </row>
        <row r="40">
          <cell r="B40" t="str">
            <v>Male</v>
          </cell>
        </row>
        <row r="41">
          <cell r="B41" t="str">
            <v>Male</v>
          </cell>
        </row>
        <row r="42">
          <cell r="B42" t="str">
            <v>Male</v>
          </cell>
        </row>
        <row r="43">
          <cell r="B43" t="str">
            <v>Male</v>
          </cell>
        </row>
        <row r="44">
          <cell r="B44" t="str">
            <v>Female</v>
          </cell>
        </row>
        <row r="45">
          <cell r="B45" t="str">
            <v>Female</v>
          </cell>
        </row>
        <row r="46">
          <cell r="B46" t="str">
            <v>Male</v>
          </cell>
        </row>
        <row r="47">
          <cell r="B47" t="str">
            <v>Male</v>
          </cell>
        </row>
        <row r="48">
          <cell r="B48" t="str">
            <v>Female</v>
          </cell>
        </row>
        <row r="49">
          <cell r="B49" t="str">
            <v>Male</v>
          </cell>
        </row>
        <row r="50">
          <cell r="B50" t="str">
            <v>Male</v>
          </cell>
        </row>
        <row r="51">
          <cell r="B51" t="str">
            <v>Male</v>
          </cell>
        </row>
        <row r="52">
          <cell r="B52" t="str">
            <v>Male</v>
          </cell>
        </row>
        <row r="53">
          <cell r="B53" t="str">
            <v>Male</v>
          </cell>
        </row>
        <row r="54">
          <cell r="B54" t="str">
            <v>Male</v>
          </cell>
        </row>
        <row r="55">
          <cell r="B55" t="str">
            <v>Male</v>
          </cell>
        </row>
        <row r="56">
          <cell r="B56" t="str">
            <v>Male</v>
          </cell>
        </row>
        <row r="57">
          <cell r="B57" t="str">
            <v>Male</v>
          </cell>
        </row>
        <row r="58">
          <cell r="B58" t="str">
            <v>Male</v>
          </cell>
        </row>
        <row r="59">
          <cell r="B59" t="str">
            <v>Male</v>
          </cell>
        </row>
        <row r="60">
          <cell r="B60" t="str">
            <v>Female</v>
          </cell>
        </row>
        <row r="61">
          <cell r="B61" t="str">
            <v>Male</v>
          </cell>
        </row>
        <row r="62">
          <cell r="B62" t="str">
            <v>Male</v>
          </cell>
        </row>
        <row r="63">
          <cell r="B63" t="str">
            <v>Female</v>
          </cell>
        </row>
        <row r="64">
          <cell r="B64" t="str">
            <v>Male</v>
          </cell>
        </row>
        <row r="65">
          <cell r="B65" t="str">
            <v>Male</v>
          </cell>
        </row>
        <row r="66">
          <cell r="B66" t="str">
            <v>Male</v>
          </cell>
        </row>
        <row r="67">
          <cell r="B67" t="str">
            <v>Male</v>
          </cell>
        </row>
        <row r="68">
          <cell r="B68" t="str">
            <v>Male</v>
          </cell>
        </row>
        <row r="69">
          <cell r="B69" t="str">
            <v>Male</v>
          </cell>
        </row>
        <row r="70">
          <cell r="B70" t="str">
            <v>Female</v>
          </cell>
        </row>
        <row r="71">
          <cell r="B71" t="str">
            <v>Male</v>
          </cell>
        </row>
        <row r="72">
          <cell r="B72" t="str">
            <v>Male</v>
          </cell>
        </row>
        <row r="73">
          <cell r="B73" t="str">
            <v>Male</v>
          </cell>
        </row>
        <row r="74">
          <cell r="B74" t="str">
            <v>Male</v>
          </cell>
        </row>
        <row r="75">
          <cell r="B75" t="str">
            <v>Male</v>
          </cell>
        </row>
        <row r="76">
          <cell r="B76" t="str">
            <v>Male</v>
          </cell>
        </row>
        <row r="77">
          <cell r="B77" t="str">
            <v>Male</v>
          </cell>
        </row>
        <row r="78">
          <cell r="B78" t="str">
            <v>Male</v>
          </cell>
        </row>
        <row r="79">
          <cell r="B79" t="str">
            <v>Male</v>
          </cell>
        </row>
        <row r="80">
          <cell r="B80" t="str">
            <v>Male</v>
          </cell>
        </row>
        <row r="81">
          <cell r="B81" t="str">
            <v>Male</v>
          </cell>
        </row>
        <row r="82">
          <cell r="B82" t="str">
            <v>Male</v>
          </cell>
        </row>
        <row r="83">
          <cell r="B83" t="str">
            <v>Female</v>
          </cell>
        </row>
        <row r="84">
          <cell r="B84" t="str">
            <v>Male</v>
          </cell>
        </row>
        <row r="85">
          <cell r="B85" t="str">
            <v>Male</v>
          </cell>
        </row>
        <row r="86">
          <cell r="B86" t="str">
            <v>Female</v>
          </cell>
        </row>
        <row r="87">
          <cell r="B87" t="str">
            <v>Male</v>
          </cell>
        </row>
        <row r="88">
          <cell r="B88" t="str">
            <v>Male</v>
          </cell>
        </row>
        <row r="89">
          <cell r="B89" t="str">
            <v>Male</v>
          </cell>
        </row>
        <row r="90">
          <cell r="B90" t="str">
            <v>Female</v>
          </cell>
        </row>
        <row r="91">
          <cell r="B91" t="str">
            <v>Male</v>
          </cell>
        </row>
        <row r="92">
          <cell r="B92" t="str">
            <v>Male</v>
          </cell>
        </row>
        <row r="93">
          <cell r="B93" t="str">
            <v>Male</v>
          </cell>
        </row>
        <row r="94">
          <cell r="B94" t="str">
            <v>Male</v>
          </cell>
        </row>
        <row r="95">
          <cell r="B95" t="str">
            <v>Male</v>
          </cell>
        </row>
        <row r="96">
          <cell r="B96" t="str">
            <v>Male</v>
          </cell>
        </row>
        <row r="97">
          <cell r="B97" t="str">
            <v>Female</v>
          </cell>
        </row>
        <row r="98">
          <cell r="B98" t="str">
            <v>Female</v>
          </cell>
        </row>
        <row r="99">
          <cell r="B99" t="str">
            <v>Female</v>
          </cell>
        </row>
        <row r="100">
          <cell r="B100" t="str">
            <v>Male</v>
          </cell>
        </row>
        <row r="101">
          <cell r="B101" t="str">
            <v>Male</v>
          </cell>
        </row>
        <row r="102">
          <cell r="B102" t="str">
            <v>Male</v>
          </cell>
        </row>
        <row r="103">
          <cell r="B103" t="str">
            <v>Female</v>
          </cell>
        </row>
        <row r="104">
          <cell r="B104" t="str">
            <v>Male</v>
          </cell>
        </row>
        <row r="105">
          <cell r="B105" t="str">
            <v>Female</v>
          </cell>
        </row>
        <row r="106">
          <cell r="B106" t="str">
            <v>Female</v>
          </cell>
        </row>
        <row r="107">
          <cell r="B107" t="str">
            <v>Female</v>
          </cell>
        </row>
        <row r="108">
          <cell r="B108" t="str">
            <v>Female</v>
          </cell>
        </row>
        <row r="109">
          <cell r="B109" t="str">
            <v>Male</v>
          </cell>
        </row>
        <row r="110">
          <cell r="B110" t="str">
            <v>Male</v>
          </cell>
        </row>
        <row r="111">
          <cell r="B111" t="str">
            <v>Female</v>
          </cell>
        </row>
        <row r="112">
          <cell r="B112" t="str">
            <v>Male</v>
          </cell>
        </row>
        <row r="113">
          <cell r="B113" t="str">
            <v>Female</v>
          </cell>
        </row>
        <row r="114">
          <cell r="B114" t="str">
            <v>Male</v>
          </cell>
        </row>
        <row r="115">
          <cell r="B115" t="str">
            <v>Male</v>
          </cell>
        </row>
        <row r="116">
          <cell r="B116" t="str">
            <v>Female</v>
          </cell>
        </row>
        <row r="117">
          <cell r="B117" t="str">
            <v>Male</v>
          </cell>
        </row>
        <row r="118">
          <cell r="B118" t="str">
            <v>Male</v>
          </cell>
        </row>
        <row r="119">
          <cell r="B119" t="str">
            <v>Female</v>
          </cell>
        </row>
        <row r="120">
          <cell r="B120" t="str">
            <v>Female</v>
          </cell>
        </row>
        <row r="121">
          <cell r="B121" t="str">
            <v>Male</v>
          </cell>
        </row>
        <row r="122">
          <cell r="B122" t="str">
            <v>Male</v>
          </cell>
        </row>
        <row r="123">
          <cell r="B123" t="str">
            <v>Male</v>
          </cell>
        </row>
        <row r="124">
          <cell r="B124" t="str">
            <v>Male</v>
          </cell>
        </row>
        <row r="125">
          <cell r="B125" t="str">
            <v>Male</v>
          </cell>
        </row>
        <row r="126">
          <cell r="B126" t="str">
            <v>Male</v>
          </cell>
        </row>
        <row r="127">
          <cell r="B127" t="str">
            <v>Male</v>
          </cell>
        </row>
        <row r="128">
          <cell r="B128" t="str">
            <v>Male</v>
          </cell>
        </row>
        <row r="129">
          <cell r="B129" t="str">
            <v>Male</v>
          </cell>
        </row>
        <row r="130">
          <cell r="B130" t="str">
            <v>Male</v>
          </cell>
        </row>
        <row r="131">
          <cell r="B131" t="str">
            <v>Male</v>
          </cell>
        </row>
        <row r="132">
          <cell r="B132" t="str">
            <v>Male</v>
          </cell>
        </row>
        <row r="133">
          <cell r="B133" t="str">
            <v>Male</v>
          </cell>
        </row>
        <row r="134">
          <cell r="B134" t="str">
            <v>Male</v>
          </cell>
        </row>
        <row r="135">
          <cell r="B135" t="str">
            <v>Male</v>
          </cell>
        </row>
        <row r="136">
          <cell r="B136" t="str">
            <v>Male</v>
          </cell>
        </row>
        <row r="137">
          <cell r="B137" t="str">
            <v>Female</v>
          </cell>
        </row>
        <row r="138">
          <cell r="B138" t="str">
            <v>Male</v>
          </cell>
        </row>
        <row r="139">
          <cell r="B139" t="str">
            <v>Male</v>
          </cell>
        </row>
        <row r="140">
          <cell r="B140" t="str">
            <v>Male</v>
          </cell>
        </row>
        <row r="141">
          <cell r="B141" t="str">
            <v>Male</v>
          </cell>
        </row>
        <row r="142">
          <cell r="B142" t="str">
            <v>Female</v>
          </cell>
        </row>
        <row r="143">
          <cell r="B143" t="str">
            <v>Male</v>
          </cell>
        </row>
        <row r="144">
          <cell r="B144" t="str">
            <v>Male</v>
          </cell>
        </row>
        <row r="145">
          <cell r="B145" t="str">
            <v>Male</v>
          </cell>
        </row>
        <row r="146">
          <cell r="B146" t="str">
            <v>Female</v>
          </cell>
        </row>
        <row r="147">
          <cell r="B147" t="str">
            <v>Female</v>
          </cell>
        </row>
        <row r="148">
          <cell r="B148" t="str">
            <v>Male</v>
          </cell>
        </row>
        <row r="149">
          <cell r="B149" t="str">
            <v>Female</v>
          </cell>
        </row>
        <row r="150">
          <cell r="B150" t="str">
            <v>Male</v>
          </cell>
        </row>
        <row r="151">
          <cell r="B151" t="str">
            <v>Male</v>
          </cell>
        </row>
        <row r="152">
          <cell r="B152" t="str">
            <v>Male</v>
          </cell>
        </row>
        <row r="153">
          <cell r="B153" t="str">
            <v>Male</v>
          </cell>
        </row>
        <row r="154">
          <cell r="B154" t="str">
            <v>Male</v>
          </cell>
        </row>
        <row r="155">
          <cell r="B155" t="str">
            <v>Male</v>
          </cell>
        </row>
        <row r="156">
          <cell r="B156" t="str">
            <v>Female</v>
          </cell>
        </row>
        <row r="157">
          <cell r="B157" t="str">
            <v>Female</v>
          </cell>
        </row>
        <row r="158">
          <cell r="B158" t="str">
            <v>Male</v>
          </cell>
        </row>
        <row r="159">
          <cell r="B159" t="str">
            <v>Male</v>
          </cell>
        </row>
        <row r="160">
          <cell r="B160" t="str">
            <v>Female</v>
          </cell>
        </row>
        <row r="161">
          <cell r="B161" t="str">
            <v>Male</v>
          </cell>
        </row>
        <row r="162">
          <cell r="B162" t="str">
            <v>Male</v>
          </cell>
        </row>
        <row r="163">
          <cell r="B163" t="str">
            <v>Female</v>
          </cell>
        </row>
        <row r="164">
          <cell r="B164" t="str">
            <v>Female</v>
          </cell>
        </row>
        <row r="165">
          <cell r="B165" t="str">
            <v>Male</v>
          </cell>
        </row>
        <row r="166">
          <cell r="B166" t="str">
            <v>Male</v>
          </cell>
        </row>
        <row r="167">
          <cell r="B167" t="str">
            <v>Male</v>
          </cell>
        </row>
        <row r="168">
          <cell r="B168" t="str">
            <v>Male</v>
          </cell>
        </row>
        <row r="169">
          <cell r="B169" t="str">
            <v>Female</v>
          </cell>
        </row>
        <row r="170">
          <cell r="B170" t="str">
            <v>Female</v>
          </cell>
        </row>
        <row r="171">
          <cell r="B171" t="str">
            <v>Male</v>
          </cell>
        </row>
        <row r="172">
          <cell r="B172" t="str">
            <v>Male</v>
          </cell>
        </row>
        <row r="173">
          <cell r="B173" t="str">
            <v>Female</v>
          </cell>
        </row>
        <row r="174">
          <cell r="B174" t="str">
            <v>Male</v>
          </cell>
        </row>
        <row r="175">
          <cell r="B175" t="str">
            <v>Female</v>
          </cell>
        </row>
        <row r="176">
          <cell r="B176" t="str">
            <v>Female</v>
          </cell>
        </row>
        <row r="177">
          <cell r="B177" t="str">
            <v>Female</v>
          </cell>
        </row>
        <row r="178">
          <cell r="B178" t="str">
            <v>Female</v>
          </cell>
        </row>
        <row r="179">
          <cell r="B179" t="str">
            <v>Female</v>
          </cell>
        </row>
        <row r="180">
          <cell r="B180" t="str">
            <v>Female</v>
          </cell>
        </row>
        <row r="181">
          <cell r="B181" t="str">
            <v>Female</v>
          </cell>
        </row>
        <row r="182">
          <cell r="B182" t="str">
            <v>Male</v>
          </cell>
        </row>
        <row r="183">
          <cell r="B183" t="str">
            <v>Female</v>
          </cell>
        </row>
        <row r="184">
          <cell r="B184" t="str">
            <v>Male</v>
          </cell>
        </row>
        <row r="185">
          <cell r="B185" t="str">
            <v>Male</v>
          </cell>
        </row>
        <row r="186">
          <cell r="B186" t="str">
            <v>Male</v>
          </cell>
        </row>
        <row r="187">
          <cell r="B187" t="str">
            <v>Male</v>
          </cell>
        </row>
        <row r="188">
          <cell r="B188" t="str">
            <v>Female</v>
          </cell>
        </row>
        <row r="189">
          <cell r="B189" t="str">
            <v>Female</v>
          </cell>
        </row>
        <row r="190">
          <cell r="B190" t="str">
            <v>Male</v>
          </cell>
        </row>
        <row r="191">
          <cell r="B191" t="str">
            <v>Male</v>
          </cell>
        </row>
        <row r="192">
          <cell r="B192" t="str">
            <v>Female</v>
          </cell>
        </row>
        <row r="193">
          <cell r="B193" t="str">
            <v>Female</v>
          </cell>
        </row>
        <row r="194">
          <cell r="B194" t="str">
            <v>Male</v>
          </cell>
        </row>
        <row r="195">
          <cell r="B195" t="str">
            <v>Male</v>
          </cell>
        </row>
        <row r="196">
          <cell r="B196" t="str">
            <v>Male</v>
          </cell>
        </row>
        <row r="197">
          <cell r="B197" t="str">
            <v>Female</v>
          </cell>
        </row>
        <row r="198">
          <cell r="B198" t="str">
            <v>Female</v>
          </cell>
        </row>
        <row r="199">
          <cell r="B199" t="str">
            <v>Female</v>
          </cell>
        </row>
        <row r="200">
          <cell r="B200" t="str">
            <v>Female</v>
          </cell>
        </row>
        <row r="201">
          <cell r="B201" t="str">
            <v>Female</v>
          </cell>
        </row>
        <row r="202">
          <cell r="B202" t="str">
            <v>Female</v>
          </cell>
        </row>
        <row r="203">
          <cell r="B203" t="str">
            <v>Male</v>
          </cell>
        </row>
        <row r="204">
          <cell r="B204" t="str">
            <v>Male</v>
          </cell>
        </row>
        <row r="205">
          <cell r="B205" t="str">
            <v>Male</v>
          </cell>
        </row>
        <row r="206">
          <cell r="B206" t="str">
            <v>Male</v>
          </cell>
        </row>
        <row r="207">
          <cell r="B207" t="str">
            <v>Male</v>
          </cell>
        </row>
        <row r="208">
          <cell r="B208" t="str">
            <v>Male</v>
          </cell>
        </row>
        <row r="209">
          <cell r="B209" t="str">
            <v>Male</v>
          </cell>
        </row>
        <row r="210">
          <cell r="B210" t="str">
            <v>Female</v>
          </cell>
        </row>
        <row r="211">
          <cell r="B211" t="str">
            <v>Male</v>
          </cell>
        </row>
        <row r="212">
          <cell r="B212" t="str">
            <v>Male</v>
          </cell>
        </row>
        <row r="213">
          <cell r="B213" t="str">
            <v>Female</v>
          </cell>
        </row>
        <row r="214">
          <cell r="B214" t="str">
            <v>Female</v>
          </cell>
        </row>
        <row r="215">
          <cell r="B215" t="str">
            <v>Male</v>
          </cell>
        </row>
        <row r="216">
          <cell r="B216" t="str">
            <v>Female</v>
          </cell>
        </row>
        <row r="217">
          <cell r="B217" t="str">
            <v>Female</v>
          </cell>
        </row>
        <row r="218">
          <cell r="B218" t="str">
            <v>Female</v>
          </cell>
        </row>
        <row r="219">
          <cell r="B219" t="str">
            <v>Male</v>
          </cell>
        </row>
        <row r="220">
          <cell r="B220" t="str">
            <v>Male</v>
          </cell>
        </row>
        <row r="221">
          <cell r="B221" t="str">
            <v>Male</v>
          </cell>
        </row>
        <row r="222">
          <cell r="B222" t="str">
            <v>Male</v>
          </cell>
        </row>
        <row r="223">
          <cell r="B223" t="str">
            <v>Male</v>
          </cell>
        </row>
        <row r="224">
          <cell r="B224" t="str">
            <v>Female</v>
          </cell>
        </row>
        <row r="225">
          <cell r="B225" t="str">
            <v>Male</v>
          </cell>
        </row>
        <row r="226">
          <cell r="B226" t="str">
            <v>Female</v>
          </cell>
        </row>
        <row r="227">
          <cell r="B227" t="str">
            <v>Female</v>
          </cell>
        </row>
        <row r="228">
          <cell r="B228" t="str">
            <v>Male</v>
          </cell>
        </row>
        <row r="229">
          <cell r="B229" t="str">
            <v>Female</v>
          </cell>
        </row>
        <row r="230">
          <cell r="B230" t="str">
            <v>Male</v>
          </cell>
        </row>
        <row r="231">
          <cell r="B231" t="str">
            <v>Male</v>
          </cell>
        </row>
        <row r="232">
          <cell r="B232" t="str">
            <v>Male</v>
          </cell>
        </row>
        <row r="233">
          <cell r="B233" t="str">
            <v>Male</v>
          </cell>
        </row>
        <row r="234">
          <cell r="B234" t="str">
            <v>Female</v>
          </cell>
        </row>
        <row r="235">
          <cell r="B235" t="str">
            <v>Female</v>
          </cell>
        </row>
        <row r="236">
          <cell r="B236" t="str">
            <v>Male</v>
          </cell>
        </row>
        <row r="237">
          <cell r="B237" t="str">
            <v>Male</v>
          </cell>
        </row>
        <row r="238">
          <cell r="B238" t="str">
            <v>Male</v>
          </cell>
        </row>
        <row r="239">
          <cell r="B239" t="str">
            <v>Male</v>
          </cell>
        </row>
        <row r="240">
          <cell r="B240" t="str">
            <v>Male</v>
          </cell>
        </row>
        <row r="241">
          <cell r="B241" t="str">
            <v>Female</v>
          </cell>
        </row>
        <row r="242">
          <cell r="B242" t="str">
            <v>Female</v>
          </cell>
        </row>
        <row r="243">
          <cell r="B243" t="str">
            <v>Female</v>
          </cell>
        </row>
        <row r="244">
          <cell r="B244" t="str">
            <v>Male</v>
          </cell>
        </row>
        <row r="245">
          <cell r="B245" t="str">
            <v>Female</v>
          </cell>
        </row>
        <row r="246">
          <cell r="B246" t="str">
            <v>Male</v>
          </cell>
        </row>
        <row r="247">
          <cell r="B247" t="str">
            <v>Female</v>
          </cell>
        </row>
        <row r="248">
          <cell r="B248" t="str">
            <v>Male</v>
          </cell>
        </row>
        <row r="249">
          <cell r="B249" t="str">
            <v>Male</v>
          </cell>
        </row>
        <row r="250">
          <cell r="B250" t="str">
            <v>Male</v>
          </cell>
        </row>
        <row r="251">
          <cell r="B251" t="str">
            <v>Male</v>
          </cell>
        </row>
        <row r="252">
          <cell r="B252" t="str">
            <v>Male</v>
          </cell>
        </row>
        <row r="253">
          <cell r="B253" t="str">
            <v>Female</v>
          </cell>
        </row>
        <row r="254">
          <cell r="B254" t="str">
            <v>Male</v>
          </cell>
        </row>
        <row r="255">
          <cell r="B255" t="str">
            <v>Female</v>
          </cell>
        </row>
        <row r="256">
          <cell r="B256" t="str">
            <v>Male</v>
          </cell>
        </row>
        <row r="257">
          <cell r="B257" t="str">
            <v>Male</v>
          </cell>
        </row>
        <row r="258">
          <cell r="B258" t="str">
            <v>Female</v>
          </cell>
        </row>
        <row r="259">
          <cell r="B259" t="str">
            <v>Male</v>
          </cell>
        </row>
        <row r="260">
          <cell r="B260" t="str">
            <v>Female</v>
          </cell>
        </row>
        <row r="261">
          <cell r="B261" t="str">
            <v>Female</v>
          </cell>
        </row>
        <row r="262">
          <cell r="B262" t="str">
            <v>Female</v>
          </cell>
        </row>
        <row r="263">
          <cell r="B263" t="str">
            <v>Female</v>
          </cell>
        </row>
        <row r="264">
          <cell r="B264" t="str">
            <v>Male</v>
          </cell>
        </row>
        <row r="265">
          <cell r="B265" t="str">
            <v>Male</v>
          </cell>
        </row>
        <row r="266">
          <cell r="B266" t="str">
            <v>Female</v>
          </cell>
        </row>
        <row r="267">
          <cell r="B267" t="str">
            <v>Male</v>
          </cell>
        </row>
        <row r="268">
          <cell r="B268" t="str">
            <v>Male</v>
          </cell>
        </row>
        <row r="269">
          <cell r="B269" t="str">
            <v>Male</v>
          </cell>
        </row>
        <row r="270">
          <cell r="B270" t="str">
            <v>Male</v>
          </cell>
        </row>
        <row r="271">
          <cell r="B271" t="str">
            <v>Female</v>
          </cell>
        </row>
        <row r="272">
          <cell r="B272" t="str">
            <v>Male</v>
          </cell>
        </row>
        <row r="273">
          <cell r="B273" t="str">
            <v>Male</v>
          </cell>
        </row>
        <row r="274">
          <cell r="B274" t="str">
            <v>Female</v>
          </cell>
        </row>
        <row r="275">
          <cell r="B275" t="str">
            <v>Male</v>
          </cell>
        </row>
        <row r="276">
          <cell r="B276" t="str">
            <v>Male</v>
          </cell>
        </row>
        <row r="277">
          <cell r="B277" t="str">
            <v>Male</v>
          </cell>
        </row>
        <row r="278">
          <cell r="B278" t="str">
            <v>Male</v>
          </cell>
        </row>
        <row r="279">
          <cell r="B279" t="str">
            <v>Male</v>
          </cell>
        </row>
        <row r="280">
          <cell r="B280" t="str">
            <v>Male</v>
          </cell>
        </row>
        <row r="281">
          <cell r="B281" t="str">
            <v>Male</v>
          </cell>
        </row>
        <row r="282">
          <cell r="B282" t="str">
            <v>Male</v>
          </cell>
        </row>
        <row r="283">
          <cell r="B283" t="str">
            <v>Male</v>
          </cell>
        </row>
        <row r="284">
          <cell r="B284" t="str">
            <v>Male</v>
          </cell>
        </row>
        <row r="285">
          <cell r="B285" t="str">
            <v>Female</v>
          </cell>
        </row>
        <row r="286">
          <cell r="B286" t="str">
            <v>Male</v>
          </cell>
        </row>
        <row r="287">
          <cell r="B287" t="str">
            <v>Male</v>
          </cell>
        </row>
        <row r="288">
          <cell r="B288" t="str">
            <v>Male</v>
          </cell>
        </row>
        <row r="289">
          <cell r="B289" t="str">
            <v>Male</v>
          </cell>
        </row>
        <row r="290">
          <cell r="B290" t="str">
            <v>Male</v>
          </cell>
        </row>
        <row r="291">
          <cell r="B291" t="str">
            <v>Male</v>
          </cell>
        </row>
        <row r="292">
          <cell r="B292" t="str">
            <v>Male</v>
          </cell>
        </row>
        <row r="293">
          <cell r="B293" t="str">
            <v>Male</v>
          </cell>
        </row>
        <row r="294">
          <cell r="B294" t="str">
            <v>Female</v>
          </cell>
        </row>
        <row r="295">
          <cell r="B295" t="str">
            <v>Male</v>
          </cell>
        </row>
        <row r="296">
          <cell r="B296" t="str">
            <v>Female</v>
          </cell>
        </row>
        <row r="297">
          <cell r="B297" t="str">
            <v>Male</v>
          </cell>
        </row>
        <row r="298">
          <cell r="B298" t="str">
            <v>Male</v>
          </cell>
        </row>
        <row r="299">
          <cell r="B299" t="str">
            <v>Male</v>
          </cell>
        </row>
        <row r="300">
          <cell r="B300" t="str">
            <v>Female</v>
          </cell>
        </row>
        <row r="301">
          <cell r="B301" t="str">
            <v>Male</v>
          </cell>
        </row>
        <row r="302">
          <cell r="B302" t="str">
            <v>Male</v>
          </cell>
        </row>
        <row r="303">
          <cell r="B303" t="str">
            <v>Male</v>
          </cell>
        </row>
        <row r="304">
          <cell r="B304" t="str">
            <v>Male</v>
          </cell>
        </row>
        <row r="305">
          <cell r="B305" t="str">
            <v>Male</v>
          </cell>
        </row>
        <row r="306">
          <cell r="B306" t="str">
            <v>Male</v>
          </cell>
        </row>
        <row r="307">
          <cell r="B307" t="str">
            <v>Male</v>
          </cell>
        </row>
        <row r="308">
          <cell r="B308" t="str">
            <v>Male</v>
          </cell>
        </row>
      </sheetData>
      <sheetData sheetId="2">
        <row r="105">
          <cell r="K105">
            <v>2100</v>
          </cell>
        </row>
        <row r="261">
          <cell r="K261">
            <v>1925</v>
          </cell>
        </row>
      </sheetData>
      <sheetData sheetId="3">
        <row r="110">
          <cell r="K110">
            <v>17.811</v>
          </cell>
        </row>
        <row r="263">
          <cell r="K263">
            <v>15.972300000000001</v>
          </cell>
        </row>
      </sheetData>
      <sheetData sheetId="4">
        <row r="2">
          <cell r="C2" t="str">
            <v>M</v>
          </cell>
          <cell r="O2" t="str">
            <v>Male</v>
          </cell>
          <cell r="P2" t="str">
            <v>Y</v>
          </cell>
          <cell r="Q2">
            <v>6000</v>
          </cell>
          <cell r="R2" t="str">
            <v>Y</v>
          </cell>
          <cell r="W2">
            <v>38.9741</v>
          </cell>
        </row>
        <row r="3">
          <cell r="C3" t="str">
            <v>M</v>
          </cell>
          <cell r="O3" t="str">
            <v>Male</v>
          </cell>
          <cell r="P3" t="str">
            <v>Y</v>
          </cell>
          <cell r="Q3">
            <v>5150</v>
          </cell>
          <cell r="R3" t="str">
            <v>Y</v>
          </cell>
          <cell r="W3">
            <v>34.836500000000001</v>
          </cell>
        </row>
        <row r="4">
          <cell r="C4" t="str">
            <v>M</v>
          </cell>
          <cell r="O4" t="str">
            <v>Male</v>
          </cell>
          <cell r="P4" t="str">
            <v>Y</v>
          </cell>
          <cell r="Q4">
            <v>0</v>
          </cell>
          <cell r="R4" t="str">
            <v>Y</v>
          </cell>
          <cell r="W4">
            <v>16.177600000000002</v>
          </cell>
        </row>
        <row r="5">
          <cell r="C5" t="str">
            <v>F</v>
          </cell>
          <cell r="O5" t="str">
            <v>Female</v>
          </cell>
          <cell r="P5" t="str">
            <v>Y</v>
          </cell>
          <cell r="Q5">
            <v>3400</v>
          </cell>
          <cell r="R5" t="str">
            <v>Y</v>
          </cell>
          <cell r="W5">
            <v>27.3475</v>
          </cell>
        </row>
        <row r="6">
          <cell r="C6" t="str">
            <v>M</v>
          </cell>
          <cell r="O6" t="str">
            <v>Male</v>
          </cell>
          <cell r="P6" t="str">
            <v>Y</v>
          </cell>
          <cell r="Q6">
            <v>0</v>
          </cell>
          <cell r="R6" t="str">
            <v>Y</v>
          </cell>
          <cell r="W6">
            <v>2.5114999999999998</v>
          </cell>
        </row>
        <row r="7">
          <cell r="C7" t="str">
            <v>M</v>
          </cell>
          <cell r="O7" t="str">
            <v>Male</v>
          </cell>
          <cell r="P7" t="str">
            <v>Y</v>
          </cell>
          <cell r="Q7">
            <v>600</v>
          </cell>
          <cell r="R7" t="str">
            <v>Y</v>
          </cell>
          <cell r="W7">
            <v>13.849600000000001</v>
          </cell>
        </row>
        <row r="8">
          <cell r="C8" t="str">
            <v>M</v>
          </cell>
          <cell r="O8" t="str">
            <v>Male</v>
          </cell>
          <cell r="P8" t="str">
            <v>Y</v>
          </cell>
          <cell r="Q8">
            <v>2250</v>
          </cell>
          <cell r="R8" t="str">
            <v>Y</v>
          </cell>
          <cell r="W8">
            <v>15.712400000000001</v>
          </cell>
        </row>
        <row r="9">
          <cell r="C9" t="str">
            <v>M</v>
          </cell>
          <cell r="O9" t="str">
            <v>Male</v>
          </cell>
          <cell r="P9" t="str">
            <v>Y</v>
          </cell>
          <cell r="Q9">
            <v>1800</v>
          </cell>
          <cell r="R9" t="str">
            <v>Y</v>
          </cell>
          <cell r="W9">
            <v>19.775200000000002</v>
          </cell>
        </row>
        <row r="10">
          <cell r="C10" t="str">
            <v>M</v>
          </cell>
          <cell r="O10" t="str">
            <v>Male</v>
          </cell>
          <cell r="P10" t="str">
            <v>Y</v>
          </cell>
          <cell r="Q10">
            <v>950</v>
          </cell>
          <cell r="R10" t="str">
            <v>Y</v>
          </cell>
          <cell r="W10">
            <v>15.425800000000001</v>
          </cell>
        </row>
        <row r="11">
          <cell r="C11" t="str">
            <v>M</v>
          </cell>
          <cell r="O11" t="str">
            <v>Male</v>
          </cell>
          <cell r="P11" t="str">
            <v>Y</v>
          </cell>
          <cell r="Q11">
            <v>500</v>
          </cell>
          <cell r="R11" t="str">
            <v>Y</v>
          </cell>
          <cell r="W11">
            <v>10.637600000000001</v>
          </cell>
        </row>
        <row r="12">
          <cell r="C12" t="str">
            <v>M</v>
          </cell>
          <cell r="O12" t="str">
            <v>Male</v>
          </cell>
          <cell r="P12" t="str">
            <v>Y</v>
          </cell>
          <cell r="Q12">
            <v>300</v>
          </cell>
          <cell r="R12" t="str">
            <v>Y</v>
          </cell>
          <cell r="W12">
            <v>17.811</v>
          </cell>
        </row>
        <row r="13">
          <cell r="C13" t="str">
            <v>F</v>
          </cell>
          <cell r="O13" t="str">
            <v>Female</v>
          </cell>
          <cell r="P13" t="str">
            <v>Y</v>
          </cell>
          <cell r="Q13">
            <v>2043.74</v>
          </cell>
          <cell r="R13" t="str">
            <v>Y</v>
          </cell>
          <cell r="W13">
            <v>19.247299999999999</v>
          </cell>
        </row>
        <row r="14">
          <cell r="C14" t="str">
            <v>F</v>
          </cell>
          <cell r="O14" t="str">
            <v>Female</v>
          </cell>
          <cell r="P14" t="str">
            <v>N</v>
          </cell>
          <cell r="Q14">
            <v>5400</v>
          </cell>
          <cell r="R14" t="str">
            <v>N</v>
          </cell>
          <cell r="W14" t="str">
            <v/>
          </cell>
        </row>
        <row r="15">
          <cell r="C15" t="str">
            <v>F</v>
          </cell>
          <cell r="O15" t="str">
            <v>Female</v>
          </cell>
          <cell r="P15" t="str">
            <v>Y</v>
          </cell>
          <cell r="Q15">
            <v>1950</v>
          </cell>
          <cell r="R15" t="str">
            <v>Y</v>
          </cell>
          <cell r="W15">
            <v>16.985900000000001</v>
          </cell>
        </row>
        <row r="16">
          <cell r="C16" t="str">
            <v>M</v>
          </cell>
          <cell r="O16" t="str">
            <v>Male</v>
          </cell>
          <cell r="P16" t="str">
            <v>Y</v>
          </cell>
          <cell r="Q16">
            <v>3150</v>
          </cell>
          <cell r="R16" t="str">
            <v>Y</v>
          </cell>
          <cell r="W16">
            <v>25.721599999999999</v>
          </cell>
        </row>
        <row r="17">
          <cell r="C17" t="str">
            <v>F</v>
          </cell>
          <cell r="O17" t="str">
            <v>Female</v>
          </cell>
          <cell r="P17" t="str">
            <v>Y</v>
          </cell>
          <cell r="Q17">
            <v>2400</v>
          </cell>
          <cell r="R17" t="str">
            <v>Y</v>
          </cell>
          <cell r="W17">
            <v>21.934899999999999</v>
          </cell>
        </row>
        <row r="18">
          <cell r="C18" t="str">
            <v>M</v>
          </cell>
          <cell r="O18" t="str">
            <v>Male</v>
          </cell>
          <cell r="P18" t="str">
            <v>Y</v>
          </cell>
          <cell r="Q18">
            <v>1100</v>
          </cell>
          <cell r="R18" t="str">
            <v>Y</v>
          </cell>
          <cell r="W18">
            <v>12.7807</v>
          </cell>
        </row>
        <row r="19">
          <cell r="C19" t="str">
            <v>M</v>
          </cell>
          <cell r="O19" t="str">
            <v>Male</v>
          </cell>
          <cell r="P19" t="str">
            <v>Y</v>
          </cell>
          <cell r="Q19">
            <v>5150</v>
          </cell>
          <cell r="R19" t="str">
            <v>Y</v>
          </cell>
          <cell r="W19">
            <v>35.502800000000001</v>
          </cell>
        </row>
        <row r="20">
          <cell r="C20" t="str">
            <v>M</v>
          </cell>
          <cell r="O20" t="str">
            <v>Male</v>
          </cell>
          <cell r="P20" t="str">
            <v>Y</v>
          </cell>
          <cell r="Q20">
            <v>850</v>
          </cell>
          <cell r="R20" t="str">
            <v>Y</v>
          </cell>
          <cell r="W20">
            <v>13.917899999999999</v>
          </cell>
        </row>
        <row r="21">
          <cell r="C21" t="str">
            <v>F</v>
          </cell>
          <cell r="O21" t="str">
            <v>Female</v>
          </cell>
          <cell r="P21" t="str">
            <v>Y</v>
          </cell>
          <cell r="Q21">
            <v>18712.04</v>
          </cell>
          <cell r="R21" t="str">
            <v>Y</v>
          </cell>
          <cell r="W21">
            <v>50.957900000000002</v>
          </cell>
        </row>
        <row r="22">
          <cell r="C22" t="str">
            <v>M</v>
          </cell>
          <cell r="O22" t="str">
            <v>Male</v>
          </cell>
          <cell r="P22" t="str">
            <v>Y</v>
          </cell>
          <cell r="Q22">
            <v>1650</v>
          </cell>
          <cell r="R22" t="str">
            <v>Y</v>
          </cell>
          <cell r="W22">
            <v>15.8203</v>
          </cell>
        </row>
        <row r="23">
          <cell r="C23" t="str">
            <v>F</v>
          </cell>
          <cell r="O23" t="str">
            <v>Female</v>
          </cell>
          <cell r="P23" t="str">
            <v>Y</v>
          </cell>
          <cell r="Q23">
            <v>1550</v>
          </cell>
          <cell r="R23" t="str">
            <v>Y</v>
          </cell>
          <cell r="W23">
            <v>15.7483</v>
          </cell>
        </row>
        <row r="24">
          <cell r="C24" t="str">
            <v>M</v>
          </cell>
          <cell r="O24" t="str">
            <v>Male</v>
          </cell>
          <cell r="P24" t="str">
            <v>Y</v>
          </cell>
          <cell r="Q24">
            <v>900</v>
          </cell>
          <cell r="R24" t="str">
            <v>Y</v>
          </cell>
          <cell r="W24">
            <v>13.8369</v>
          </cell>
        </row>
        <row r="25">
          <cell r="C25" t="str">
            <v>F</v>
          </cell>
          <cell r="O25" t="str">
            <v>Female</v>
          </cell>
          <cell r="P25" t="str">
            <v>Y</v>
          </cell>
          <cell r="Q25">
            <v>15950</v>
          </cell>
          <cell r="R25" t="str">
            <v>Y</v>
          </cell>
          <cell r="W25">
            <v>45.619500000000002</v>
          </cell>
        </row>
        <row r="26">
          <cell r="C26" t="str">
            <v>F</v>
          </cell>
          <cell r="O26" t="str">
            <v>Female</v>
          </cell>
          <cell r="P26" t="str">
            <v>N</v>
          </cell>
          <cell r="Q26">
            <v>4716.6499999999996</v>
          </cell>
          <cell r="R26" t="str">
            <v>N</v>
          </cell>
          <cell r="W26" t="str">
            <v/>
          </cell>
        </row>
        <row r="27">
          <cell r="C27" t="str">
            <v>M</v>
          </cell>
          <cell r="O27" t="str">
            <v>Male</v>
          </cell>
          <cell r="P27" t="str">
            <v>Y</v>
          </cell>
          <cell r="Q27">
            <v>750</v>
          </cell>
          <cell r="R27" t="str">
            <v>Y</v>
          </cell>
          <cell r="W27">
            <v>12.6416</v>
          </cell>
        </row>
        <row r="28">
          <cell r="C28" t="str">
            <v>M</v>
          </cell>
          <cell r="O28" t="str">
            <v>Male</v>
          </cell>
          <cell r="P28" t="str">
            <v>Y</v>
          </cell>
          <cell r="Q28">
            <v>450</v>
          </cell>
          <cell r="R28" t="str">
            <v>Y</v>
          </cell>
          <cell r="W28">
            <v>13.734400000000001</v>
          </cell>
        </row>
        <row r="29">
          <cell r="C29" t="str">
            <v>M</v>
          </cell>
          <cell r="O29" t="str">
            <v>Male</v>
          </cell>
          <cell r="P29" t="str">
            <v>Y</v>
          </cell>
          <cell r="Q29">
            <v>1550</v>
          </cell>
          <cell r="R29" t="str">
            <v>Y</v>
          </cell>
          <cell r="W29">
            <v>14.923500000000001</v>
          </cell>
        </row>
        <row r="30">
          <cell r="C30" t="str">
            <v>M</v>
          </cell>
          <cell r="O30" t="str">
            <v>Male</v>
          </cell>
          <cell r="P30" t="str">
            <v>Y</v>
          </cell>
          <cell r="Q30">
            <v>3450</v>
          </cell>
          <cell r="R30" t="str">
            <v>Y</v>
          </cell>
          <cell r="W30">
            <v>31.519500000000001</v>
          </cell>
        </row>
        <row r="31">
          <cell r="C31" t="str">
            <v>F</v>
          </cell>
          <cell r="O31" t="str">
            <v>Female</v>
          </cell>
          <cell r="P31" t="str">
            <v>Y</v>
          </cell>
          <cell r="Q31">
            <v>1300</v>
          </cell>
          <cell r="R31" t="str">
            <v>Y</v>
          </cell>
          <cell r="W31">
            <v>15.972300000000001</v>
          </cell>
        </row>
        <row r="32">
          <cell r="C32" t="str">
            <v>M</v>
          </cell>
          <cell r="O32" t="str">
            <v>Male</v>
          </cell>
          <cell r="P32" t="str">
            <v>Y</v>
          </cell>
          <cell r="Q32">
            <v>250</v>
          </cell>
          <cell r="R32" t="str">
            <v>Y</v>
          </cell>
          <cell r="W32">
            <v>9.2619000000000007</v>
          </cell>
        </row>
        <row r="33">
          <cell r="C33" t="str">
            <v>M</v>
          </cell>
          <cell r="O33" t="str">
            <v>Male</v>
          </cell>
          <cell r="P33" t="str">
            <v>Y</v>
          </cell>
          <cell r="Q33">
            <v>600</v>
          </cell>
          <cell r="R33" t="str">
            <v>Y</v>
          </cell>
          <cell r="W33">
            <v>28.6464</v>
          </cell>
        </row>
        <row r="34">
          <cell r="C34" t="str">
            <v>F</v>
          </cell>
          <cell r="O34" t="str">
            <v>Female</v>
          </cell>
          <cell r="P34" t="str">
            <v>N</v>
          </cell>
          <cell r="Q34">
            <v>1350</v>
          </cell>
          <cell r="R34" t="str">
            <v>N</v>
          </cell>
          <cell r="W34" t="str">
            <v/>
          </cell>
        </row>
        <row r="35">
          <cell r="C35" t="str">
            <v>F</v>
          </cell>
          <cell r="O35" t="str">
            <v>Female</v>
          </cell>
          <cell r="P35" t="str">
            <v>Y</v>
          </cell>
          <cell r="Q35">
            <v>300</v>
          </cell>
          <cell r="R35" t="str">
            <v>Y</v>
          </cell>
          <cell r="W35">
            <v>11.7204</v>
          </cell>
        </row>
        <row r="36">
          <cell r="C36" t="str">
            <v>M</v>
          </cell>
          <cell r="O36" t="str">
            <v>Male</v>
          </cell>
          <cell r="P36" t="str">
            <v>Y</v>
          </cell>
          <cell r="Q36">
            <v>1250</v>
          </cell>
          <cell r="R36" t="str">
            <v>Y</v>
          </cell>
          <cell r="W36">
            <v>13.0151</v>
          </cell>
        </row>
        <row r="37">
          <cell r="C37" t="str">
            <v>M</v>
          </cell>
          <cell r="O37" t="str">
            <v>Male</v>
          </cell>
          <cell r="P37" t="str">
            <v>Y</v>
          </cell>
          <cell r="Q37">
            <v>1850</v>
          </cell>
          <cell r="R37" t="str">
            <v>Y</v>
          </cell>
          <cell r="W37">
            <v>17.956499999999998</v>
          </cell>
        </row>
        <row r="38">
          <cell r="C38" t="str">
            <v>M</v>
          </cell>
          <cell r="O38" t="str">
            <v>Male</v>
          </cell>
          <cell r="P38" t="str">
            <v>Y</v>
          </cell>
          <cell r="Q38">
            <v>5300</v>
          </cell>
          <cell r="R38" t="str">
            <v>Y</v>
          </cell>
          <cell r="W38">
            <v>55.160299999999999</v>
          </cell>
        </row>
        <row r="39">
          <cell r="C39" t="str">
            <v>F</v>
          </cell>
          <cell r="O39" t="str">
            <v>Female</v>
          </cell>
          <cell r="P39" t="str">
            <v>Y</v>
          </cell>
          <cell r="Q39">
            <v>250</v>
          </cell>
          <cell r="R39" t="str">
            <v>Y</v>
          </cell>
          <cell r="W39">
            <v>13.2921</v>
          </cell>
        </row>
        <row r="40">
          <cell r="C40" t="str">
            <v>F</v>
          </cell>
          <cell r="O40" t="str">
            <v>Female</v>
          </cell>
          <cell r="P40" t="str">
            <v>Y</v>
          </cell>
          <cell r="Q40">
            <v>750</v>
          </cell>
          <cell r="R40" t="str">
            <v>Y</v>
          </cell>
          <cell r="W40">
            <v>13.3461</v>
          </cell>
        </row>
        <row r="41">
          <cell r="C41" t="str">
            <v>F</v>
          </cell>
          <cell r="O41" t="str">
            <v>Female</v>
          </cell>
          <cell r="P41" t="str">
            <v>Y</v>
          </cell>
          <cell r="Q41">
            <v>7300</v>
          </cell>
          <cell r="R41" t="str">
            <v>Y</v>
          </cell>
          <cell r="W41">
            <v>15.483599999999999</v>
          </cell>
        </row>
        <row r="42">
          <cell r="C42" t="str">
            <v>F</v>
          </cell>
          <cell r="O42" t="str">
            <v>Female</v>
          </cell>
          <cell r="P42" t="str">
            <v>Y</v>
          </cell>
          <cell r="Q42">
            <v>0</v>
          </cell>
          <cell r="R42" t="str">
            <v>Y</v>
          </cell>
          <cell r="W42">
            <v>21.839200000000002</v>
          </cell>
        </row>
        <row r="43">
          <cell r="C43" t="str">
            <v>M</v>
          </cell>
          <cell r="O43" t="str">
            <v>Male</v>
          </cell>
          <cell r="P43" t="str">
            <v>Y</v>
          </cell>
          <cell r="Q43">
            <v>9147.75</v>
          </cell>
          <cell r="R43" t="str">
            <v>Y</v>
          </cell>
          <cell r="W43">
            <v>30.5748</v>
          </cell>
        </row>
        <row r="44">
          <cell r="C44" t="str">
            <v>F</v>
          </cell>
          <cell r="O44" t="str">
            <v>Female</v>
          </cell>
          <cell r="P44" t="str">
            <v>Y</v>
          </cell>
          <cell r="Q44">
            <v>2150</v>
          </cell>
          <cell r="R44" t="str">
            <v>Y</v>
          </cell>
          <cell r="W44">
            <v>17.422699999999999</v>
          </cell>
        </row>
        <row r="45">
          <cell r="C45" t="str">
            <v>F</v>
          </cell>
          <cell r="O45" t="str">
            <v>Female</v>
          </cell>
          <cell r="P45" t="str">
            <v>Y</v>
          </cell>
          <cell r="Q45">
            <v>17150</v>
          </cell>
          <cell r="R45" t="str">
            <v>Y</v>
          </cell>
          <cell r="W45">
            <v>15.972300000000001</v>
          </cell>
        </row>
        <row r="46">
          <cell r="C46" t="str">
            <v>F</v>
          </cell>
          <cell r="O46" t="str">
            <v>Female</v>
          </cell>
          <cell r="P46" t="str">
            <v>Y</v>
          </cell>
          <cell r="Q46">
            <v>1650</v>
          </cell>
          <cell r="R46" t="str">
            <v>Y</v>
          </cell>
          <cell r="W46">
            <v>20.430700000000002</v>
          </cell>
        </row>
        <row r="47">
          <cell r="C47" t="str">
            <v>M</v>
          </cell>
          <cell r="O47" t="str">
            <v>Male</v>
          </cell>
          <cell r="P47" t="str">
            <v>Y</v>
          </cell>
          <cell r="Q47">
            <v>2350</v>
          </cell>
          <cell r="R47" t="str">
            <v>Y</v>
          </cell>
          <cell r="W47">
            <v>22.289100000000001</v>
          </cell>
        </row>
        <row r="48">
          <cell r="C48" t="str">
            <v>M</v>
          </cell>
          <cell r="O48" t="str">
            <v>Male</v>
          </cell>
          <cell r="P48" t="str">
            <v>Y</v>
          </cell>
          <cell r="Q48">
            <v>2600</v>
          </cell>
          <cell r="R48" t="str">
            <v>Y</v>
          </cell>
          <cell r="W48">
            <v>19.127300000000002</v>
          </cell>
        </row>
        <row r="49">
          <cell r="C49" t="str">
            <v>M</v>
          </cell>
          <cell r="O49" t="str">
            <v>Male</v>
          </cell>
          <cell r="P49" t="str">
            <v>Y</v>
          </cell>
          <cell r="Q49">
            <v>950</v>
          </cell>
          <cell r="R49" t="str">
            <v>Y</v>
          </cell>
          <cell r="W49">
            <v>16.020499999999998</v>
          </cell>
        </row>
        <row r="50">
          <cell r="C50" t="str">
            <v>F</v>
          </cell>
          <cell r="O50" t="str">
            <v>Female</v>
          </cell>
          <cell r="P50" t="str">
            <v>Y</v>
          </cell>
          <cell r="Q50">
            <v>2250</v>
          </cell>
          <cell r="R50" t="str">
            <v>Y</v>
          </cell>
          <cell r="W50">
            <v>16.700800000000001</v>
          </cell>
        </row>
        <row r="51">
          <cell r="C51" t="str">
            <v>M</v>
          </cell>
          <cell r="O51" t="str">
            <v>Male</v>
          </cell>
          <cell r="P51" t="str">
            <v>Y</v>
          </cell>
          <cell r="Q51">
            <v>4050</v>
          </cell>
          <cell r="R51" t="str">
            <v>Y</v>
          </cell>
          <cell r="W51">
            <v>43.387099999999997</v>
          </cell>
        </row>
        <row r="52">
          <cell r="C52" t="str">
            <v>M</v>
          </cell>
          <cell r="O52" t="str">
            <v>Male</v>
          </cell>
          <cell r="P52" t="str">
            <v>Y</v>
          </cell>
          <cell r="Q52">
            <v>2117.73</v>
          </cell>
          <cell r="R52" t="str">
            <v>Y</v>
          </cell>
          <cell r="W52">
            <v>15.080500000000001</v>
          </cell>
        </row>
        <row r="53">
          <cell r="C53" t="str">
            <v>M</v>
          </cell>
          <cell r="O53" t="str">
            <v>Male</v>
          </cell>
          <cell r="P53" t="str">
            <v>Y</v>
          </cell>
          <cell r="Q53">
            <v>4900</v>
          </cell>
          <cell r="R53" t="str">
            <v>Y</v>
          </cell>
          <cell r="W53">
            <v>30.120200000000001</v>
          </cell>
        </row>
        <row r="54">
          <cell r="C54" t="str">
            <v>M</v>
          </cell>
          <cell r="O54" t="str">
            <v>Male</v>
          </cell>
          <cell r="P54" t="str">
            <v>Y</v>
          </cell>
          <cell r="Q54">
            <v>55690.6</v>
          </cell>
          <cell r="R54" t="str">
            <v>Y</v>
          </cell>
          <cell r="W54">
            <v>55.849899999999998</v>
          </cell>
        </row>
        <row r="55">
          <cell r="C55" t="str">
            <v>M</v>
          </cell>
          <cell r="O55" t="str">
            <v>Male</v>
          </cell>
          <cell r="P55" t="str">
            <v>Y</v>
          </cell>
          <cell r="Q55">
            <v>1100</v>
          </cell>
          <cell r="R55" t="str">
            <v>Y</v>
          </cell>
          <cell r="W55">
            <v>13.648199999999999</v>
          </cell>
        </row>
        <row r="56">
          <cell r="C56" t="str">
            <v>F</v>
          </cell>
          <cell r="O56" t="str">
            <v>Female</v>
          </cell>
          <cell r="P56" t="str">
            <v>Y</v>
          </cell>
          <cell r="Q56">
            <v>450</v>
          </cell>
          <cell r="R56" t="str">
            <v>Y</v>
          </cell>
          <cell r="W56">
            <v>14.167999999999999</v>
          </cell>
        </row>
        <row r="57">
          <cell r="C57" t="str">
            <v>F</v>
          </cell>
          <cell r="O57" t="str">
            <v>Female</v>
          </cell>
          <cell r="P57" t="str">
            <v>Y</v>
          </cell>
          <cell r="Q57">
            <v>5100</v>
          </cell>
          <cell r="R57" t="str">
            <v>Y</v>
          </cell>
          <cell r="W57">
            <v>30.744499999999999</v>
          </cell>
        </row>
        <row r="58">
          <cell r="C58" t="str">
            <v>M</v>
          </cell>
          <cell r="O58" t="str">
            <v>Male</v>
          </cell>
          <cell r="P58" t="str">
            <v>Y</v>
          </cell>
          <cell r="Q58">
            <v>4050</v>
          </cell>
          <cell r="R58" t="str">
            <v>Y</v>
          </cell>
          <cell r="W58">
            <v>39.407499999999999</v>
          </cell>
        </row>
        <row r="59">
          <cell r="C59" t="str">
            <v>F</v>
          </cell>
          <cell r="O59" t="str">
            <v>Female</v>
          </cell>
          <cell r="P59" t="str">
            <v>Y</v>
          </cell>
          <cell r="Q59">
            <v>1950</v>
          </cell>
          <cell r="R59" t="str">
            <v>Y</v>
          </cell>
          <cell r="W59">
            <v>31.235900000000001</v>
          </cell>
        </row>
        <row r="60">
          <cell r="C60" t="str">
            <v>M</v>
          </cell>
          <cell r="O60" t="str">
            <v>Male</v>
          </cell>
          <cell r="P60" t="str">
            <v>Y</v>
          </cell>
          <cell r="Q60">
            <v>300</v>
          </cell>
          <cell r="R60" t="str">
            <v>Y</v>
          </cell>
          <cell r="W60">
            <v>7.7930999999999999</v>
          </cell>
        </row>
        <row r="61">
          <cell r="C61" t="str">
            <v>M</v>
          </cell>
          <cell r="O61" t="str">
            <v>Male</v>
          </cell>
          <cell r="P61" t="str">
            <v>Y</v>
          </cell>
          <cell r="Q61">
            <v>500</v>
          </cell>
          <cell r="R61" t="str">
            <v>Y</v>
          </cell>
          <cell r="W61">
            <v>10.6387</v>
          </cell>
        </row>
        <row r="62">
          <cell r="C62" t="str">
            <v>F</v>
          </cell>
          <cell r="O62" t="str">
            <v>Female</v>
          </cell>
          <cell r="P62" t="str">
            <v>Y</v>
          </cell>
          <cell r="Q62">
            <v>0</v>
          </cell>
          <cell r="R62" t="str">
            <v>Y</v>
          </cell>
          <cell r="W62">
            <v>10.53</v>
          </cell>
        </row>
        <row r="63">
          <cell r="C63" t="str">
            <v>F</v>
          </cell>
          <cell r="O63" t="str">
            <v>Female</v>
          </cell>
          <cell r="P63" t="str">
            <v>Y</v>
          </cell>
          <cell r="Q63">
            <v>7600</v>
          </cell>
          <cell r="R63" t="str">
            <v>Y</v>
          </cell>
          <cell r="W63">
            <v>43.974299999999999</v>
          </cell>
        </row>
        <row r="64">
          <cell r="C64" t="str">
            <v>M</v>
          </cell>
          <cell r="O64" t="str">
            <v>Male</v>
          </cell>
          <cell r="P64" t="str">
            <v>Y</v>
          </cell>
          <cell r="Q64">
            <v>150</v>
          </cell>
          <cell r="R64" t="str">
            <v>Y</v>
          </cell>
          <cell r="W64">
            <v>7.8571999999999997</v>
          </cell>
        </row>
        <row r="65">
          <cell r="C65" t="str">
            <v>F</v>
          </cell>
          <cell r="O65" t="str">
            <v>Female</v>
          </cell>
          <cell r="P65" t="str">
            <v>Y</v>
          </cell>
          <cell r="Q65">
            <v>550</v>
          </cell>
          <cell r="R65" t="str">
            <v>Y</v>
          </cell>
          <cell r="W65">
            <v>17.956499999999998</v>
          </cell>
        </row>
        <row r="66">
          <cell r="C66" t="str">
            <v>M</v>
          </cell>
          <cell r="O66" t="str">
            <v>Male</v>
          </cell>
          <cell r="P66" t="str">
            <v>Y</v>
          </cell>
          <cell r="Q66">
            <v>6600</v>
          </cell>
          <cell r="R66" t="str">
            <v>Y</v>
          </cell>
          <cell r="W66">
            <v>39.795699999999997</v>
          </cell>
        </row>
        <row r="67">
          <cell r="C67" t="str">
            <v>F</v>
          </cell>
          <cell r="O67" t="str">
            <v>Female</v>
          </cell>
          <cell r="P67" t="str">
            <v>Y</v>
          </cell>
          <cell r="Q67">
            <v>10400</v>
          </cell>
          <cell r="R67" t="str">
            <v>Y</v>
          </cell>
          <cell r="W67">
            <v>15.809200000000001</v>
          </cell>
        </row>
        <row r="68">
          <cell r="C68" t="str">
            <v>F</v>
          </cell>
          <cell r="O68" t="str">
            <v>Female</v>
          </cell>
          <cell r="P68" t="str">
            <v>Y</v>
          </cell>
          <cell r="Q68">
            <v>2250</v>
          </cell>
          <cell r="R68" t="str">
            <v>Y</v>
          </cell>
          <cell r="W68">
            <v>23.052299999999999</v>
          </cell>
        </row>
        <row r="69">
          <cell r="C69" t="str">
            <v>M</v>
          </cell>
          <cell r="O69" t="str">
            <v>Male</v>
          </cell>
          <cell r="P69" t="str">
            <v>Y</v>
          </cell>
          <cell r="Q69">
            <v>500</v>
          </cell>
          <cell r="R69" t="str">
            <v>Y</v>
          </cell>
          <cell r="W69">
            <v>11.8386</v>
          </cell>
        </row>
        <row r="70">
          <cell r="C70" t="str">
            <v>F</v>
          </cell>
          <cell r="O70" t="str">
            <v>Female</v>
          </cell>
          <cell r="P70" t="str">
            <v>Y</v>
          </cell>
          <cell r="Q70">
            <v>6361.63</v>
          </cell>
          <cell r="R70" t="str">
            <v>Y</v>
          </cell>
          <cell r="W70">
            <v>33.486699999999999</v>
          </cell>
        </row>
        <row r="71">
          <cell r="C71" t="str">
            <v>F</v>
          </cell>
          <cell r="O71" t="str">
            <v>Female</v>
          </cell>
          <cell r="P71" t="str">
            <v>Y</v>
          </cell>
          <cell r="Q71">
            <v>6700</v>
          </cell>
          <cell r="R71" t="str">
            <v>Y</v>
          </cell>
          <cell r="W71">
            <v>40.742100000000001</v>
          </cell>
        </row>
        <row r="72">
          <cell r="C72" t="str">
            <v>F</v>
          </cell>
          <cell r="O72" t="str">
            <v>Female</v>
          </cell>
          <cell r="P72" t="str">
            <v>N</v>
          </cell>
          <cell r="Q72">
            <v>2100</v>
          </cell>
          <cell r="R72" t="str">
            <v>N</v>
          </cell>
          <cell r="W72" t="str">
            <v/>
          </cell>
        </row>
        <row r="73">
          <cell r="C73" t="str">
            <v>M</v>
          </cell>
          <cell r="O73" t="str">
            <v>Male</v>
          </cell>
          <cell r="P73" t="str">
            <v>Y</v>
          </cell>
          <cell r="Q73">
            <v>3300</v>
          </cell>
          <cell r="R73" t="str">
            <v>Y</v>
          </cell>
          <cell r="W73">
            <v>26.7651</v>
          </cell>
        </row>
        <row r="74">
          <cell r="C74" t="str">
            <v>M</v>
          </cell>
          <cell r="O74" t="str">
            <v>Male</v>
          </cell>
          <cell r="P74" t="str">
            <v>Y</v>
          </cell>
          <cell r="Q74">
            <v>2500</v>
          </cell>
          <cell r="R74" t="str">
            <v>Y</v>
          </cell>
          <cell r="W74">
            <v>27.821300000000001</v>
          </cell>
        </row>
        <row r="75">
          <cell r="C75" t="str">
            <v>F</v>
          </cell>
          <cell r="O75" t="str">
            <v>Female</v>
          </cell>
          <cell r="P75" t="str">
            <v>Y</v>
          </cell>
          <cell r="Q75">
            <v>9200</v>
          </cell>
          <cell r="R75" t="str">
            <v>Y</v>
          </cell>
          <cell r="W75">
            <v>15.972300000000001</v>
          </cell>
        </row>
        <row r="76">
          <cell r="C76" t="str">
            <v>M</v>
          </cell>
          <cell r="O76" t="str">
            <v>Male</v>
          </cell>
          <cell r="P76" t="str">
            <v>Y</v>
          </cell>
          <cell r="Q76">
            <v>600</v>
          </cell>
          <cell r="R76" t="str">
            <v>Y</v>
          </cell>
          <cell r="W76">
            <v>13.991099999999999</v>
          </cell>
        </row>
        <row r="77">
          <cell r="C77" t="str">
            <v>M</v>
          </cell>
          <cell r="O77" t="str">
            <v>Male</v>
          </cell>
          <cell r="P77" t="str">
            <v>Y</v>
          </cell>
          <cell r="Q77">
            <v>250</v>
          </cell>
          <cell r="R77" t="str">
            <v>Y</v>
          </cell>
          <cell r="W77">
            <v>9.4509000000000007</v>
          </cell>
        </row>
        <row r="78">
          <cell r="C78" t="str">
            <v>M</v>
          </cell>
          <cell r="O78" t="str">
            <v>Male</v>
          </cell>
          <cell r="P78" t="str">
            <v>Y</v>
          </cell>
          <cell r="Q78">
            <v>1750</v>
          </cell>
          <cell r="R78" t="str">
            <v>Y</v>
          </cell>
          <cell r="W78">
            <v>14.3911</v>
          </cell>
        </row>
        <row r="79">
          <cell r="C79" t="str">
            <v>M</v>
          </cell>
          <cell r="O79" t="str">
            <v>Male</v>
          </cell>
          <cell r="P79" t="str">
            <v>Y</v>
          </cell>
          <cell r="Q79">
            <v>1585.23</v>
          </cell>
          <cell r="R79" t="str">
            <v>Y</v>
          </cell>
          <cell r="W79">
            <v>14.033899999999999</v>
          </cell>
        </row>
        <row r="80">
          <cell r="C80" t="str">
            <v>F</v>
          </cell>
          <cell r="O80" t="str">
            <v>Female</v>
          </cell>
          <cell r="P80" t="str">
            <v>Y</v>
          </cell>
          <cell r="Q80">
            <v>1000</v>
          </cell>
          <cell r="R80" t="str">
            <v>Y</v>
          </cell>
          <cell r="W80">
            <v>19.616800000000001</v>
          </cell>
        </row>
        <row r="81">
          <cell r="C81" t="str">
            <v>M</v>
          </cell>
          <cell r="O81" t="str">
            <v>Male</v>
          </cell>
          <cell r="P81" t="str">
            <v>Y</v>
          </cell>
          <cell r="Q81">
            <v>5100</v>
          </cell>
          <cell r="R81" t="str">
            <v>Y</v>
          </cell>
          <cell r="W81">
            <v>36.763199999999998</v>
          </cell>
        </row>
        <row r="82">
          <cell r="C82" t="str">
            <v>F</v>
          </cell>
          <cell r="O82" t="str">
            <v>Female</v>
          </cell>
          <cell r="P82" t="str">
            <v>Y</v>
          </cell>
          <cell r="Q82">
            <v>250</v>
          </cell>
          <cell r="R82" t="str">
            <v>Y</v>
          </cell>
          <cell r="W82">
            <v>8.4686000000000003</v>
          </cell>
        </row>
        <row r="83">
          <cell r="C83" t="str">
            <v>F</v>
          </cell>
          <cell r="O83" t="str">
            <v>Female</v>
          </cell>
          <cell r="P83" t="str">
            <v>Y</v>
          </cell>
          <cell r="Q83">
            <v>600</v>
          </cell>
          <cell r="R83" t="str">
            <v>Y</v>
          </cell>
          <cell r="W83">
            <v>12.8329</v>
          </cell>
        </row>
        <row r="84">
          <cell r="C84" t="str">
            <v>M</v>
          </cell>
          <cell r="O84" t="str">
            <v>Male</v>
          </cell>
          <cell r="P84" t="str">
            <v>Y</v>
          </cell>
          <cell r="Q84">
            <v>65427</v>
          </cell>
          <cell r="R84" t="str">
            <v>Y</v>
          </cell>
          <cell r="W84">
            <v>53.433100000000003</v>
          </cell>
        </row>
        <row r="85">
          <cell r="C85" t="str">
            <v>M</v>
          </cell>
          <cell r="O85" t="str">
            <v>Male</v>
          </cell>
          <cell r="P85" t="str">
            <v>Y</v>
          </cell>
          <cell r="Q85">
            <v>1750</v>
          </cell>
          <cell r="R85" t="str">
            <v>Y</v>
          </cell>
          <cell r="W85">
            <v>25.643799999999999</v>
          </cell>
        </row>
        <row r="86">
          <cell r="C86" t="str">
            <v>M</v>
          </cell>
          <cell r="O86" t="str">
            <v>Male</v>
          </cell>
          <cell r="P86" t="str">
            <v>Y</v>
          </cell>
          <cell r="Q86">
            <v>5724.08</v>
          </cell>
          <cell r="R86" t="str">
            <v>Y</v>
          </cell>
          <cell r="W86">
            <v>27.361599999999999</v>
          </cell>
        </row>
        <row r="87">
          <cell r="C87" t="str">
            <v>F</v>
          </cell>
          <cell r="O87" t="str">
            <v>Female</v>
          </cell>
          <cell r="P87" t="str">
            <v>Y</v>
          </cell>
          <cell r="Q87">
            <v>1950</v>
          </cell>
          <cell r="R87" t="str">
            <v>Y</v>
          </cell>
          <cell r="W87">
            <v>20.747199999999999</v>
          </cell>
        </row>
        <row r="88">
          <cell r="C88" t="str">
            <v>M</v>
          </cell>
          <cell r="O88" t="str">
            <v>Male</v>
          </cell>
          <cell r="P88" t="str">
            <v>Y</v>
          </cell>
          <cell r="Q88">
            <v>3450</v>
          </cell>
          <cell r="R88" t="str">
            <v>Y</v>
          </cell>
          <cell r="W88">
            <v>32.0837</v>
          </cell>
        </row>
        <row r="89">
          <cell r="C89" t="str">
            <v>M</v>
          </cell>
          <cell r="O89" t="str">
            <v>Male</v>
          </cell>
          <cell r="P89" t="str">
            <v>Y</v>
          </cell>
          <cell r="Q89">
            <v>250</v>
          </cell>
          <cell r="R89" t="str">
            <v>Y</v>
          </cell>
          <cell r="W89">
            <v>9.4509000000000007</v>
          </cell>
        </row>
        <row r="90">
          <cell r="C90" t="str">
            <v>M</v>
          </cell>
          <cell r="O90" t="str">
            <v>Male</v>
          </cell>
          <cell r="P90" t="str">
            <v>Y</v>
          </cell>
          <cell r="Q90">
            <v>2500</v>
          </cell>
          <cell r="R90" t="str">
            <v>Y</v>
          </cell>
          <cell r="W90">
            <v>23.998699999999999</v>
          </cell>
        </row>
        <row r="91">
          <cell r="C91" t="str">
            <v>M</v>
          </cell>
          <cell r="O91" t="str">
            <v>Male</v>
          </cell>
          <cell r="P91" t="str">
            <v>Y</v>
          </cell>
          <cell r="Q91">
            <v>6874.08</v>
          </cell>
          <cell r="R91" t="str">
            <v>Y</v>
          </cell>
          <cell r="W91">
            <v>34.836500000000001</v>
          </cell>
        </row>
        <row r="92">
          <cell r="C92" t="str">
            <v>F</v>
          </cell>
          <cell r="O92" t="str">
            <v>Female</v>
          </cell>
          <cell r="P92" t="str">
            <v>Y</v>
          </cell>
          <cell r="Q92">
            <v>0</v>
          </cell>
          <cell r="R92" t="str">
            <v>Y</v>
          </cell>
          <cell r="W92">
            <v>8.7779000000000007</v>
          </cell>
        </row>
        <row r="93">
          <cell r="C93" t="str">
            <v>F</v>
          </cell>
          <cell r="O93" t="str">
            <v>Female</v>
          </cell>
          <cell r="P93" t="str">
            <v>Y</v>
          </cell>
          <cell r="Q93">
            <v>1000</v>
          </cell>
          <cell r="R93" t="str">
            <v>Y</v>
          </cell>
          <cell r="W93">
            <v>15.77</v>
          </cell>
        </row>
        <row r="94">
          <cell r="C94" t="str">
            <v>M</v>
          </cell>
          <cell r="O94" t="str">
            <v>Male</v>
          </cell>
          <cell r="P94" t="str">
            <v>Y</v>
          </cell>
          <cell r="Q94">
            <v>250</v>
          </cell>
          <cell r="R94" t="str">
            <v>Y</v>
          </cell>
          <cell r="W94">
            <v>9.2619000000000007</v>
          </cell>
        </row>
        <row r="95">
          <cell r="C95" t="str">
            <v>M</v>
          </cell>
          <cell r="O95" t="str">
            <v>Male</v>
          </cell>
          <cell r="P95" t="str">
            <v>Y</v>
          </cell>
          <cell r="Q95">
            <v>3100</v>
          </cell>
          <cell r="R95" t="str">
            <v>Y</v>
          </cell>
          <cell r="W95">
            <v>23.563199999999998</v>
          </cell>
        </row>
        <row r="96">
          <cell r="C96" t="str">
            <v>M</v>
          </cell>
          <cell r="O96" t="str">
            <v>Male</v>
          </cell>
          <cell r="P96" t="str">
            <v>Y</v>
          </cell>
          <cell r="Q96">
            <v>0</v>
          </cell>
          <cell r="R96" t="str">
            <v>Y</v>
          </cell>
          <cell r="W96">
            <v>11.430899999999999</v>
          </cell>
        </row>
        <row r="97">
          <cell r="C97" t="str">
            <v>M</v>
          </cell>
          <cell r="O97" t="str">
            <v>Male</v>
          </cell>
          <cell r="P97" t="str">
            <v>Y</v>
          </cell>
          <cell r="Q97">
            <v>2250</v>
          </cell>
          <cell r="R97" t="str">
            <v>Y</v>
          </cell>
          <cell r="W97">
            <v>18.1297</v>
          </cell>
        </row>
        <row r="98">
          <cell r="C98" t="str">
            <v>M</v>
          </cell>
          <cell r="O98" t="str">
            <v>Male</v>
          </cell>
          <cell r="P98" t="str">
            <v>Y</v>
          </cell>
          <cell r="Q98">
            <v>3470.5299999999997</v>
          </cell>
          <cell r="R98" t="str">
            <v>Y</v>
          </cell>
          <cell r="W98">
            <v>21.410799999999998</v>
          </cell>
        </row>
        <row r="99">
          <cell r="C99" t="str">
            <v>M</v>
          </cell>
          <cell r="O99" t="str">
            <v>Male</v>
          </cell>
          <cell r="P99" t="str">
            <v>Y</v>
          </cell>
          <cell r="Q99">
            <v>550</v>
          </cell>
          <cell r="R99" t="str">
            <v>Y</v>
          </cell>
          <cell r="W99">
            <v>14.2683</v>
          </cell>
        </row>
        <row r="100">
          <cell r="C100" t="str">
            <v>M</v>
          </cell>
          <cell r="O100" t="str">
            <v>Male</v>
          </cell>
          <cell r="P100" t="str">
            <v>Y</v>
          </cell>
          <cell r="Q100">
            <v>256266</v>
          </cell>
          <cell r="R100" t="str">
            <v>Y</v>
          </cell>
          <cell r="W100">
            <v>178.8261</v>
          </cell>
        </row>
        <row r="101">
          <cell r="C101" t="str">
            <v>F</v>
          </cell>
          <cell r="O101" t="str">
            <v>Female</v>
          </cell>
          <cell r="P101" t="str">
            <v>Y</v>
          </cell>
          <cell r="Q101">
            <v>900</v>
          </cell>
          <cell r="R101" t="str">
            <v>Y</v>
          </cell>
          <cell r="W101">
            <v>20.745899999999999</v>
          </cell>
        </row>
        <row r="102">
          <cell r="C102" t="str">
            <v>F</v>
          </cell>
          <cell r="O102" t="str">
            <v>Female</v>
          </cell>
          <cell r="P102" t="str">
            <v>Y</v>
          </cell>
          <cell r="Q102">
            <v>300</v>
          </cell>
          <cell r="R102" t="str">
            <v>Y</v>
          </cell>
          <cell r="W102">
            <v>14.017899999999999</v>
          </cell>
        </row>
        <row r="103">
          <cell r="C103" t="str">
            <v>M</v>
          </cell>
          <cell r="O103" t="str">
            <v>Male</v>
          </cell>
          <cell r="P103" t="str">
            <v>Y</v>
          </cell>
          <cell r="Q103">
            <v>1837.98</v>
          </cell>
          <cell r="R103" t="str">
            <v>Y</v>
          </cell>
          <cell r="W103">
            <v>17.021599999999999</v>
          </cell>
        </row>
        <row r="104">
          <cell r="C104" t="str">
            <v>M</v>
          </cell>
          <cell r="O104" t="str">
            <v>Male</v>
          </cell>
          <cell r="P104" t="str">
            <v>Y</v>
          </cell>
          <cell r="Q104">
            <v>300</v>
          </cell>
          <cell r="R104" t="str">
            <v>Y</v>
          </cell>
          <cell r="W104">
            <v>7.7930999999999999</v>
          </cell>
        </row>
        <row r="105">
          <cell r="C105" t="str">
            <v>M</v>
          </cell>
          <cell r="O105" t="str">
            <v>Male</v>
          </cell>
          <cell r="P105" t="str">
            <v>Y</v>
          </cell>
          <cell r="Q105">
            <v>300</v>
          </cell>
          <cell r="R105" t="str">
            <v>Y</v>
          </cell>
          <cell r="W105">
            <v>9.0256000000000007</v>
          </cell>
        </row>
        <row r="106">
          <cell r="C106" t="str">
            <v>M</v>
          </cell>
          <cell r="O106" t="str">
            <v>Male</v>
          </cell>
          <cell r="P106" t="str">
            <v>Y</v>
          </cell>
          <cell r="Q106">
            <v>450</v>
          </cell>
          <cell r="R106" t="str">
            <v>Y</v>
          </cell>
          <cell r="W106">
            <v>12.034599999999999</v>
          </cell>
        </row>
        <row r="107">
          <cell r="C107" t="str">
            <v>M</v>
          </cell>
          <cell r="O107" t="str">
            <v>Male</v>
          </cell>
          <cell r="P107" t="str">
            <v>Y</v>
          </cell>
          <cell r="Q107">
            <v>2150</v>
          </cell>
          <cell r="R107" t="str">
            <v>Y</v>
          </cell>
          <cell r="W107">
            <v>15.843999999999999</v>
          </cell>
        </row>
        <row r="108">
          <cell r="C108" t="str">
            <v>F</v>
          </cell>
          <cell r="O108" t="str">
            <v>Female</v>
          </cell>
          <cell r="P108" t="str">
            <v>N</v>
          </cell>
          <cell r="Q108">
            <v>0</v>
          </cell>
          <cell r="R108" t="str">
            <v>N</v>
          </cell>
          <cell r="W108" t="str">
            <v/>
          </cell>
        </row>
        <row r="109">
          <cell r="C109" t="str">
            <v>F</v>
          </cell>
          <cell r="O109" t="str">
            <v>Female</v>
          </cell>
          <cell r="P109" t="str">
            <v>Y</v>
          </cell>
          <cell r="Q109">
            <v>17400</v>
          </cell>
          <cell r="R109" t="str">
            <v>Y</v>
          </cell>
          <cell r="W109">
            <v>19.2911</v>
          </cell>
        </row>
        <row r="110">
          <cell r="C110" t="str">
            <v>M</v>
          </cell>
          <cell r="O110" t="str">
            <v>Male</v>
          </cell>
          <cell r="P110" t="str">
            <v>Y</v>
          </cell>
          <cell r="Q110">
            <v>64860</v>
          </cell>
          <cell r="R110" t="str">
            <v>Y</v>
          </cell>
          <cell r="W110">
            <v>63.955500000000001</v>
          </cell>
        </row>
        <row r="111">
          <cell r="C111" t="str">
            <v>M</v>
          </cell>
          <cell r="O111" t="str">
            <v>Male</v>
          </cell>
          <cell r="P111" t="str">
            <v>Y</v>
          </cell>
          <cell r="Q111">
            <v>3400</v>
          </cell>
          <cell r="R111" t="str">
            <v>Y</v>
          </cell>
          <cell r="W111">
            <v>27.3475</v>
          </cell>
        </row>
        <row r="112">
          <cell r="C112" t="str">
            <v>M</v>
          </cell>
          <cell r="O112" t="str">
            <v>Male</v>
          </cell>
          <cell r="P112" t="str">
            <v>Y</v>
          </cell>
          <cell r="Q112">
            <v>600</v>
          </cell>
          <cell r="R112" t="str">
            <v>Y</v>
          </cell>
          <cell r="W112">
            <v>11.673299999999999</v>
          </cell>
        </row>
        <row r="113">
          <cell r="C113" t="str">
            <v>M</v>
          </cell>
          <cell r="O113" t="str">
            <v>Male</v>
          </cell>
          <cell r="P113" t="str">
            <v>Y</v>
          </cell>
          <cell r="Q113">
            <v>700</v>
          </cell>
          <cell r="R113" t="str">
            <v>Y</v>
          </cell>
          <cell r="W113">
            <v>12.84</v>
          </cell>
        </row>
        <row r="114">
          <cell r="C114" t="str">
            <v>M</v>
          </cell>
          <cell r="O114" t="str">
            <v>Male</v>
          </cell>
          <cell r="P114" t="str">
            <v>Y</v>
          </cell>
          <cell r="Q114">
            <v>0</v>
          </cell>
          <cell r="R114" t="str">
            <v>Y</v>
          </cell>
          <cell r="W114">
            <v>14.9351</v>
          </cell>
        </row>
        <row r="115">
          <cell r="C115" t="str">
            <v>M</v>
          </cell>
          <cell r="O115" t="str">
            <v>Male</v>
          </cell>
          <cell r="P115" t="str">
            <v>Y</v>
          </cell>
          <cell r="Q115">
            <v>4800</v>
          </cell>
          <cell r="R115" t="str">
            <v>Y</v>
          </cell>
          <cell r="W115">
            <v>37.606099999999998</v>
          </cell>
        </row>
        <row r="116">
          <cell r="C116" t="str">
            <v>F</v>
          </cell>
          <cell r="O116" t="str">
            <v>Female</v>
          </cell>
          <cell r="P116" t="str">
            <v>Y</v>
          </cell>
          <cell r="Q116">
            <v>900</v>
          </cell>
          <cell r="R116" t="str">
            <v>Y</v>
          </cell>
          <cell r="W116">
            <v>14.923500000000001</v>
          </cell>
        </row>
        <row r="117">
          <cell r="C117" t="str">
            <v>F</v>
          </cell>
          <cell r="O117" t="str">
            <v>Female</v>
          </cell>
          <cell r="P117" t="str">
            <v>Y</v>
          </cell>
          <cell r="Q117">
            <v>18650</v>
          </cell>
          <cell r="R117" t="str">
            <v>Y</v>
          </cell>
          <cell r="W117">
            <v>15.972300000000001</v>
          </cell>
        </row>
        <row r="118">
          <cell r="C118" t="str">
            <v>M</v>
          </cell>
          <cell r="O118" t="str">
            <v>Male</v>
          </cell>
          <cell r="P118" t="str">
            <v>Y</v>
          </cell>
          <cell r="Q118">
            <v>4900</v>
          </cell>
          <cell r="R118" t="str">
            <v>Y</v>
          </cell>
          <cell r="W118">
            <v>33.971699999999998</v>
          </cell>
        </row>
        <row r="119">
          <cell r="C119" t="str">
            <v>F</v>
          </cell>
          <cell r="O119" t="str">
            <v>Female</v>
          </cell>
          <cell r="P119" t="str">
            <v>Y</v>
          </cell>
          <cell r="Q119">
            <v>250</v>
          </cell>
          <cell r="R119" t="str">
            <v>Y</v>
          </cell>
          <cell r="W119">
            <v>12.521100000000001</v>
          </cell>
        </row>
        <row r="120">
          <cell r="C120" t="str">
            <v>M</v>
          </cell>
          <cell r="O120" t="str">
            <v>Male</v>
          </cell>
          <cell r="P120" t="str">
            <v>Y</v>
          </cell>
          <cell r="Q120">
            <v>0</v>
          </cell>
          <cell r="R120" t="str">
            <v>Y</v>
          </cell>
          <cell r="W120">
            <v>8.5717999999999996</v>
          </cell>
        </row>
        <row r="121">
          <cell r="C121" t="str">
            <v>M</v>
          </cell>
          <cell r="O121" t="str">
            <v>Male</v>
          </cell>
          <cell r="P121" t="str">
            <v>Y</v>
          </cell>
          <cell r="Q121">
            <v>750</v>
          </cell>
          <cell r="R121" t="str">
            <v>Y</v>
          </cell>
          <cell r="W121">
            <v>17.265899999999998</v>
          </cell>
        </row>
        <row r="122">
          <cell r="C122" t="str">
            <v>M</v>
          </cell>
          <cell r="O122" t="str">
            <v>Male</v>
          </cell>
          <cell r="P122" t="str">
            <v>Y</v>
          </cell>
          <cell r="Q122">
            <v>1150</v>
          </cell>
          <cell r="R122" t="str">
            <v>Y</v>
          </cell>
          <cell r="W122">
            <v>13.167999999999999</v>
          </cell>
        </row>
        <row r="123">
          <cell r="C123" t="str">
            <v>F</v>
          </cell>
          <cell r="O123" t="str">
            <v>Female</v>
          </cell>
          <cell r="P123" t="str">
            <v>Y</v>
          </cell>
          <cell r="Q123">
            <v>1925</v>
          </cell>
          <cell r="R123" t="str">
            <v>Y</v>
          </cell>
          <cell r="W123">
            <v>15.809200000000001</v>
          </cell>
        </row>
        <row r="124">
          <cell r="C124" t="str">
            <v>M</v>
          </cell>
          <cell r="O124" t="str">
            <v>Male</v>
          </cell>
          <cell r="P124" t="str">
            <v>Y</v>
          </cell>
          <cell r="Q124">
            <v>850</v>
          </cell>
          <cell r="R124" t="str">
            <v>Y</v>
          </cell>
          <cell r="W124">
            <v>13.6233</v>
          </cell>
        </row>
        <row r="125">
          <cell r="C125" t="str">
            <v>M</v>
          </cell>
          <cell r="O125" t="str">
            <v>Male</v>
          </cell>
          <cell r="P125" t="str">
            <v>Y</v>
          </cell>
          <cell r="Q125">
            <v>750</v>
          </cell>
          <cell r="R125" t="str">
            <v>Y</v>
          </cell>
          <cell r="W125">
            <v>11.6656</v>
          </cell>
        </row>
        <row r="126">
          <cell r="C126" t="str">
            <v>M</v>
          </cell>
          <cell r="O126" t="str">
            <v>Male</v>
          </cell>
          <cell r="P126" t="str">
            <v>Y</v>
          </cell>
          <cell r="Q126">
            <v>700</v>
          </cell>
          <cell r="R126" t="str">
            <v>Y</v>
          </cell>
          <cell r="W126">
            <v>13.154400000000001</v>
          </cell>
        </row>
        <row r="127">
          <cell r="C127" t="str">
            <v>M</v>
          </cell>
          <cell r="O127" t="str">
            <v>Male</v>
          </cell>
          <cell r="P127" t="str">
            <v>Y</v>
          </cell>
          <cell r="Q127">
            <v>6000</v>
          </cell>
          <cell r="R127" t="str">
            <v>Y</v>
          </cell>
          <cell r="W127">
            <v>36.325600000000001</v>
          </cell>
        </row>
        <row r="128">
          <cell r="C128" t="str">
            <v>F</v>
          </cell>
          <cell r="O128" t="str">
            <v>Female</v>
          </cell>
          <cell r="P128" t="str">
            <v>Y</v>
          </cell>
          <cell r="Q128">
            <v>400</v>
          </cell>
          <cell r="R128" t="str">
            <v>Y</v>
          </cell>
          <cell r="W128">
            <v>12.5616</v>
          </cell>
        </row>
        <row r="129">
          <cell r="C129" t="str">
            <v>F</v>
          </cell>
          <cell r="O129" t="str">
            <v>Female</v>
          </cell>
          <cell r="P129" t="str">
            <v>Y</v>
          </cell>
          <cell r="Q129">
            <v>1100</v>
          </cell>
          <cell r="R129" t="str">
            <v>Y</v>
          </cell>
          <cell r="W129">
            <v>16.233799999999999</v>
          </cell>
        </row>
        <row r="130">
          <cell r="C130" t="str">
            <v>M</v>
          </cell>
          <cell r="O130" t="str">
            <v>Male</v>
          </cell>
          <cell r="P130" t="str">
            <v>Y</v>
          </cell>
          <cell r="Q130">
            <v>3800</v>
          </cell>
          <cell r="R130" t="str">
            <v>Y</v>
          </cell>
          <cell r="W130">
            <v>22.292300000000001</v>
          </cell>
        </row>
        <row r="131">
          <cell r="C131" t="str">
            <v>F</v>
          </cell>
          <cell r="O131" t="str">
            <v>Female</v>
          </cell>
          <cell r="P131" t="str">
            <v>Y</v>
          </cell>
          <cell r="Q131">
            <v>750</v>
          </cell>
          <cell r="R131" t="str">
            <v>Y</v>
          </cell>
          <cell r="W131">
            <v>12.6181</v>
          </cell>
        </row>
        <row r="132">
          <cell r="C132" t="str">
            <v>F</v>
          </cell>
          <cell r="O132" t="str">
            <v>Female</v>
          </cell>
          <cell r="P132" t="str">
            <v>Y</v>
          </cell>
          <cell r="Q132">
            <v>19250</v>
          </cell>
          <cell r="R132" t="str">
            <v>Y</v>
          </cell>
          <cell r="W132">
            <v>15.972300000000001</v>
          </cell>
        </row>
        <row r="133">
          <cell r="C133" t="str">
            <v>M</v>
          </cell>
          <cell r="O133" t="str">
            <v>Male</v>
          </cell>
          <cell r="P133" t="str">
            <v>Y</v>
          </cell>
          <cell r="Q133">
            <v>1800</v>
          </cell>
          <cell r="R133" t="str">
            <v>Y</v>
          </cell>
          <cell r="W133">
            <v>14.777900000000001</v>
          </cell>
        </row>
        <row r="134">
          <cell r="C134" t="str">
            <v>M</v>
          </cell>
          <cell r="O134" t="str">
            <v>Male</v>
          </cell>
          <cell r="P134" t="str">
            <v>Y</v>
          </cell>
          <cell r="Q134">
            <v>1650</v>
          </cell>
          <cell r="R134" t="str">
            <v>Y</v>
          </cell>
          <cell r="W134">
            <v>12.577199999999999</v>
          </cell>
        </row>
        <row r="135">
          <cell r="C135" t="str">
            <v>F</v>
          </cell>
          <cell r="O135" t="str">
            <v>Female</v>
          </cell>
          <cell r="P135" t="str">
            <v>Y</v>
          </cell>
          <cell r="Q135">
            <v>1950</v>
          </cell>
          <cell r="R135" t="str">
            <v>Y</v>
          </cell>
          <cell r="W135">
            <v>16.985900000000001</v>
          </cell>
        </row>
        <row r="136">
          <cell r="C136" t="str">
            <v>M</v>
          </cell>
          <cell r="O136" t="str">
            <v>Male</v>
          </cell>
          <cell r="P136" t="str">
            <v>Y</v>
          </cell>
          <cell r="Q136">
            <v>750</v>
          </cell>
          <cell r="R136" t="str">
            <v>Y</v>
          </cell>
          <cell r="W136">
            <v>11.992900000000001</v>
          </cell>
        </row>
        <row r="137">
          <cell r="C137" t="str">
            <v>F</v>
          </cell>
          <cell r="O137" t="str">
            <v>Female</v>
          </cell>
          <cell r="P137" t="str">
            <v>Y</v>
          </cell>
          <cell r="Q137">
            <v>15550</v>
          </cell>
          <cell r="R137" t="str">
            <v>Y</v>
          </cell>
          <cell r="W137">
            <v>15.4834</v>
          </cell>
        </row>
        <row r="138">
          <cell r="C138" t="str">
            <v>M</v>
          </cell>
          <cell r="O138" t="str">
            <v>Male</v>
          </cell>
          <cell r="P138" t="str">
            <v>Y</v>
          </cell>
          <cell r="Q138">
            <v>11345</v>
          </cell>
          <cell r="R138" t="str">
            <v>Y</v>
          </cell>
          <cell r="W138">
            <v>15.809200000000001</v>
          </cell>
        </row>
        <row r="139">
          <cell r="C139" t="str">
            <v>M</v>
          </cell>
          <cell r="W139" t="str">
            <v/>
          </cell>
        </row>
        <row r="140">
          <cell r="C140" t="str">
            <v>F</v>
          </cell>
          <cell r="O140" t="str">
            <v>Female</v>
          </cell>
          <cell r="P140" t="str">
            <v>Y</v>
          </cell>
          <cell r="Q140">
            <v>650</v>
          </cell>
          <cell r="R140" t="str">
            <v>Y</v>
          </cell>
          <cell r="W140">
            <v>16.112500000000001</v>
          </cell>
        </row>
        <row r="141">
          <cell r="C141" t="str">
            <v>M</v>
          </cell>
          <cell r="O141" t="str">
            <v>Male</v>
          </cell>
          <cell r="P141" t="str">
            <v>Y</v>
          </cell>
          <cell r="Q141">
            <v>3812.04</v>
          </cell>
          <cell r="R141" t="str">
            <v>Y</v>
          </cell>
          <cell r="W141">
            <v>25.007999999999999</v>
          </cell>
        </row>
        <row r="142">
          <cell r="C142" t="str">
            <v>M</v>
          </cell>
          <cell r="O142" t="str">
            <v>Male</v>
          </cell>
          <cell r="P142" t="str">
            <v>Y</v>
          </cell>
          <cell r="Q142">
            <v>1550</v>
          </cell>
          <cell r="R142" t="str">
            <v>Y</v>
          </cell>
          <cell r="W142">
            <v>15.6835</v>
          </cell>
        </row>
        <row r="143">
          <cell r="C143" t="str">
            <v>M</v>
          </cell>
          <cell r="O143" t="str">
            <v>Male</v>
          </cell>
          <cell r="P143" t="str">
            <v>Y</v>
          </cell>
          <cell r="Q143">
            <v>1200</v>
          </cell>
          <cell r="R143" t="str">
            <v>Y</v>
          </cell>
          <cell r="W143">
            <v>17.556899999999999</v>
          </cell>
        </row>
        <row r="144">
          <cell r="C144" t="str">
            <v>M</v>
          </cell>
          <cell r="O144" t="str">
            <v>Male</v>
          </cell>
          <cell r="P144" t="str">
            <v>Y</v>
          </cell>
          <cell r="Q144">
            <v>1300</v>
          </cell>
          <cell r="R144" t="str">
            <v>Y</v>
          </cell>
          <cell r="W144">
            <v>17.0947</v>
          </cell>
        </row>
        <row r="145">
          <cell r="C145" t="str">
            <v>M</v>
          </cell>
          <cell r="O145" t="str">
            <v>Male</v>
          </cell>
          <cell r="P145" t="str">
            <v>Y</v>
          </cell>
          <cell r="Q145">
            <v>2350</v>
          </cell>
          <cell r="R145" t="str">
            <v>Y</v>
          </cell>
          <cell r="W145">
            <v>22.809899999999999</v>
          </cell>
        </row>
        <row r="146">
          <cell r="C146" t="str">
            <v>F</v>
          </cell>
          <cell r="O146" t="str">
            <v>Female</v>
          </cell>
          <cell r="P146" t="str">
            <v>Y</v>
          </cell>
          <cell r="Q146">
            <v>500</v>
          </cell>
          <cell r="R146" t="str">
            <v>Y</v>
          </cell>
          <cell r="W146">
            <v>12.8607</v>
          </cell>
        </row>
        <row r="147">
          <cell r="C147" t="str">
            <v>M</v>
          </cell>
          <cell r="O147" t="str">
            <v>Male</v>
          </cell>
          <cell r="P147" t="str">
            <v>Y</v>
          </cell>
          <cell r="Q147">
            <v>2300</v>
          </cell>
          <cell r="R147" t="str">
            <v>Y</v>
          </cell>
          <cell r="W147">
            <v>22.373100000000001</v>
          </cell>
        </row>
        <row r="148">
          <cell r="C148" t="str">
            <v>M</v>
          </cell>
          <cell r="O148" t="str">
            <v>Male</v>
          </cell>
          <cell r="P148" t="str">
            <v>Y</v>
          </cell>
          <cell r="Q148">
            <v>2400</v>
          </cell>
          <cell r="R148" t="str">
            <v>Y</v>
          </cell>
          <cell r="W148">
            <v>22.706499999999998</v>
          </cell>
        </row>
        <row r="149">
          <cell r="C149" t="str">
            <v>F</v>
          </cell>
          <cell r="O149" t="str">
            <v>Female</v>
          </cell>
          <cell r="P149" t="str">
            <v>Y</v>
          </cell>
          <cell r="Q149">
            <v>20350</v>
          </cell>
          <cell r="R149" t="str">
            <v>Y</v>
          </cell>
          <cell r="W149">
            <v>17.660799999999998</v>
          </cell>
        </row>
        <row r="150">
          <cell r="C150" t="str">
            <v>F</v>
          </cell>
          <cell r="O150" t="str">
            <v>Female</v>
          </cell>
          <cell r="P150" t="str">
            <v>Y</v>
          </cell>
          <cell r="Q150">
            <v>3250</v>
          </cell>
          <cell r="R150" t="str">
            <v>Y</v>
          </cell>
          <cell r="W150">
            <v>29.652000000000001</v>
          </cell>
        </row>
        <row r="151">
          <cell r="C151" t="str">
            <v>M</v>
          </cell>
          <cell r="O151" t="str">
            <v>Male</v>
          </cell>
          <cell r="P151" t="str">
            <v>Y</v>
          </cell>
          <cell r="Q151">
            <v>4300</v>
          </cell>
          <cell r="R151" t="str">
            <v>Y</v>
          </cell>
          <cell r="W151">
            <v>22.909600000000001</v>
          </cell>
        </row>
        <row r="152">
          <cell r="C152" t="str">
            <v>F</v>
          </cell>
          <cell r="O152" t="str">
            <v>Female</v>
          </cell>
          <cell r="P152" t="str">
            <v>Y</v>
          </cell>
          <cell r="Q152">
            <v>2550</v>
          </cell>
          <cell r="R152" t="str">
            <v>Y</v>
          </cell>
          <cell r="W152">
            <v>27.6128</v>
          </cell>
        </row>
        <row r="153">
          <cell r="C153" t="str">
            <v>M</v>
          </cell>
          <cell r="O153" t="str">
            <v>Male</v>
          </cell>
          <cell r="P153" t="str">
            <v>Y</v>
          </cell>
          <cell r="Q153">
            <v>3750</v>
          </cell>
          <cell r="R153" t="str">
            <v>Y</v>
          </cell>
          <cell r="W153">
            <v>22.238800000000001</v>
          </cell>
        </row>
        <row r="154">
          <cell r="C154" t="str">
            <v>F</v>
          </cell>
          <cell r="O154" t="str">
            <v>Female</v>
          </cell>
          <cell r="P154" t="str">
            <v>Y</v>
          </cell>
          <cell r="Q154">
            <v>14050</v>
          </cell>
          <cell r="R154" t="str">
            <v>Y</v>
          </cell>
          <cell r="W154">
            <v>15.972300000000001</v>
          </cell>
        </row>
        <row r="155">
          <cell r="C155" t="str">
            <v>M</v>
          </cell>
          <cell r="O155" t="str">
            <v>Male</v>
          </cell>
          <cell r="P155" t="str">
            <v>Y</v>
          </cell>
          <cell r="Q155">
            <v>2250</v>
          </cell>
          <cell r="R155" t="str">
            <v>Y</v>
          </cell>
          <cell r="W155">
            <v>17.811</v>
          </cell>
        </row>
        <row r="156">
          <cell r="C156" t="str">
            <v>F</v>
          </cell>
          <cell r="O156" t="str">
            <v>Female</v>
          </cell>
          <cell r="P156" t="str">
            <v>Y</v>
          </cell>
          <cell r="Q156">
            <v>600</v>
          </cell>
          <cell r="R156" t="str">
            <v>Y</v>
          </cell>
          <cell r="W156">
            <v>14.6187</v>
          </cell>
        </row>
        <row r="157">
          <cell r="C157" t="str">
            <v>M</v>
          </cell>
          <cell r="O157" t="str">
            <v>Male</v>
          </cell>
          <cell r="P157" t="str">
            <v>Y</v>
          </cell>
          <cell r="Q157">
            <v>150</v>
          </cell>
          <cell r="R157" t="str">
            <v>Y</v>
          </cell>
          <cell r="W157">
            <v>18.6386</v>
          </cell>
        </row>
        <row r="158">
          <cell r="C158" t="str">
            <v>F</v>
          </cell>
          <cell r="O158" t="str">
            <v>Female</v>
          </cell>
          <cell r="P158" t="str">
            <v>Y</v>
          </cell>
          <cell r="Q158">
            <v>550</v>
          </cell>
          <cell r="R158" t="str">
            <v>Y</v>
          </cell>
          <cell r="W158">
            <v>13.3947</v>
          </cell>
        </row>
        <row r="159">
          <cell r="C159" t="str">
            <v>M</v>
          </cell>
          <cell r="O159" t="str">
            <v>Male</v>
          </cell>
          <cell r="P159" t="str">
            <v>Y</v>
          </cell>
          <cell r="Q159">
            <v>1250</v>
          </cell>
          <cell r="R159" t="str">
            <v>Y</v>
          </cell>
          <cell r="W159">
            <v>14.5595</v>
          </cell>
        </row>
        <row r="160">
          <cell r="C160" t="str">
            <v>M</v>
          </cell>
          <cell r="O160" t="str">
            <v>Male</v>
          </cell>
          <cell r="P160" t="str">
            <v>Y</v>
          </cell>
          <cell r="Q160">
            <v>3600</v>
          </cell>
          <cell r="R160" t="str">
            <v>Y</v>
          </cell>
          <cell r="W160">
            <v>28.358699999999999</v>
          </cell>
        </row>
        <row r="161">
          <cell r="C161" t="str">
            <v>M</v>
          </cell>
          <cell r="O161" t="str">
            <v>Male</v>
          </cell>
          <cell r="P161" t="str">
            <v>Y</v>
          </cell>
          <cell r="Q161">
            <v>6000</v>
          </cell>
          <cell r="R161" t="str">
            <v>Y</v>
          </cell>
          <cell r="W161">
            <v>40.518099999999997</v>
          </cell>
        </row>
        <row r="162">
          <cell r="C162" t="str">
            <v>M</v>
          </cell>
          <cell r="O162" t="str">
            <v>Male</v>
          </cell>
          <cell r="P162" t="str">
            <v>Y</v>
          </cell>
          <cell r="Q162">
            <v>2250</v>
          </cell>
          <cell r="R162" t="str">
            <v>Y</v>
          </cell>
          <cell r="W162">
            <v>18.720300000000002</v>
          </cell>
        </row>
        <row r="163">
          <cell r="C163" t="str">
            <v>M</v>
          </cell>
          <cell r="O163" t="str">
            <v>Male</v>
          </cell>
          <cell r="P163" t="str">
            <v>Y</v>
          </cell>
          <cell r="Q163">
            <v>51516</v>
          </cell>
          <cell r="R163" t="str">
            <v>Y</v>
          </cell>
          <cell r="W163">
            <v>58.0107</v>
          </cell>
        </row>
        <row r="164">
          <cell r="C164" t="str">
            <v>F</v>
          </cell>
          <cell r="O164" t="str">
            <v>Female</v>
          </cell>
          <cell r="P164" t="str">
            <v>Y</v>
          </cell>
          <cell r="Q164">
            <v>3150</v>
          </cell>
          <cell r="R164" t="str">
            <v>Y</v>
          </cell>
          <cell r="W164">
            <v>26.533899999999999</v>
          </cell>
        </row>
        <row r="165">
          <cell r="C165" t="str">
            <v>M</v>
          </cell>
          <cell r="O165" t="str">
            <v>Male</v>
          </cell>
          <cell r="P165" t="str">
            <v>Y</v>
          </cell>
          <cell r="Q165">
            <v>3102.31</v>
          </cell>
          <cell r="R165" t="str">
            <v>Y</v>
          </cell>
          <cell r="W165">
            <v>24.815100000000001</v>
          </cell>
        </row>
        <row r="166">
          <cell r="C166" t="str">
            <v>M</v>
          </cell>
          <cell r="O166" t="str">
            <v>Male</v>
          </cell>
          <cell r="P166" t="str">
            <v>Y</v>
          </cell>
          <cell r="Q166">
            <v>3500</v>
          </cell>
          <cell r="R166" t="str">
            <v>Y</v>
          </cell>
          <cell r="W166">
            <v>22.0871</v>
          </cell>
        </row>
        <row r="167">
          <cell r="C167" t="str">
            <v>M</v>
          </cell>
          <cell r="O167" t="str">
            <v>Male</v>
          </cell>
          <cell r="P167" t="str">
            <v>Y</v>
          </cell>
          <cell r="Q167">
            <v>150</v>
          </cell>
          <cell r="R167" t="str">
            <v>Y</v>
          </cell>
          <cell r="W167">
            <v>7.2207999999999997</v>
          </cell>
        </row>
        <row r="168">
          <cell r="C168" t="str">
            <v>M</v>
          </cell>
          <cell r="O168" t="str">
            <v>Male</v>
          </cell>
          <cell r="P168" t="str">
            <v>Y</v>
          </cell>
          <cell r="Q168">
            <v>300</v>
          </cell>
          <cell r="R168" t="str">
            <v>Y</v>
          </cell>
          <cell r="W168">
            <v>11.064</v>
          </cell>
        </row>
        <row r="169">
          <cell r="C169" t="str">
            <v>M</v>
          </cell>
          <cell r="O169" t="str">
            <v>Male</v>
          </cell>
          <cell r="P169" t="str">
            <v>Y</v>
          </cell>
          <cell r="Q169">
            <v>2250</v>
          </cell>
          <cell r="R169" t="str">
            <v>Y</v>
          </cell>
          <cell r="W169">
            <v>18.1297</v>
          </cell>
        </row>
        <row r="170">
          <cell r="C170" t="str">
            <v>M</v>
          </cell>
          <cell r="O170" t="str">
            <v>Male</v>
          </cell>
          <cell r="P170" t="str">
            <v>Y</v>
          </cell>
          <cell r="Q170">
            <v>100</v>
          </cell>
          <cell r="R170" t="str">
            <v>Y</v>
          </cell>
          <cell r="W170">
            <v>10.5151</v>
          </cell>
        </row>
        <row r="171">
          <cell r="C171" t="str">
            <v>M</v>
          </cell>
          <cell r="O171" t="str">
            <v>Male</v>
          </cell>
          <cell r="P171" t="str">
            <v>Y</v>
          </cell>
          <cell r="Q171">
            <v>350</v>
          </cell>
          <cell r="R171" t="str">
            <v>Y</v>
          </cell>
          <cell r="W171">
            <v>18.319500000000001</v>
          </cell>
        </row>
        <row r="172">
          <cell r="C172" t="str">
            <v>M</v>
          </cell>
          <cell r="O172" t="str">
            <v>Male</v>
          </cell>
          <cell r="P172" t="str">
            <v>Y</v>
          </cell>
          <cell r="Q172">
            <v>500</v>
          </cell>
          <cell r="R172" t="str">
            <v>Y</v>
          </cell>
          <cell r="W172">
            <v>10.680199999999999</v>
          </cell>
        </row>
        <row r="173">
          <cell r="C173" t="str">
            <v>M</v>
          </cell>
          <cell r="O173" t="str">
            <v>Male</v>
          </cell>
          <cell r="P173" t="str">
            <v>Y</v>
          </cell>
          <cell r="Q173">
            <v>22575</v>
          </cell>
          <cell r="R173" t="str">
            <v>Y</v>
          </cell>
          <cell r="W173">
            <v>19.494199999999999</v>
          </cell>
        </row>
        <row r="174">
          <cell r="C174" t="str">
            <v>M</v>
          </cell>
          <cell r="O174" t="str">
            <v>Male</v>
          </cell>
          <cell r="P174" t="str">
            <v>Y</v>
          </cell>
          <cell r="Q174">
            <v>2550</v>
          </cell>
          <cell r="R174" t="str">
            <v>Y</v>
          </cell>
          <cell r="W174">
            <v>20.383199999999999</v>
          </cell>
        </row>
        <row r="175">
          <cell r="C175" t="str">
            <v>M</v>
          </cell>
          <cell r="O175" t="str">
            <v>Male</v>
          </cell>
          <cell r="P175" t="str">
            <v>Y</v>
          </cell>
          <cell r="Q175">
            <v>950</v>
          </cell>
          <cell r="R175" t="str">
            <v>Y</v>
          </cell>
          <cell r="W175">
            <v>14.38</v>
          </cell>
        </row>
        <row r="176">
          <cell r="C176" t="str">
            <v>M</v>
          </cell>
          <cell r="O176" t="str">
            <v>Male</v>
          </cell>
          <cell r="P176" t="str">
            <v>Y</v>
          </cell>
          <cell r="Q176">
            <v>2450</v>
          </cell>
          <cell r="R176" t="str">
            <v>Y</v>
          </cell>
          <cell r="W176">
            <v>21.410799999999998</v>
          </cell>
        </row>
        <row r="177">
          <cell r="C177" t="str">
            <v>M</v>
          </cell>
          <cell r="O177" t="str">
            <v>Male</v>
          </cell>
          <cell r="P177" t="str">
            <v>Y</v>
          </cell>
          <cell r="Q177">
            <v>6050</v>
          </cell>
          <cell r="R177" t="str">
            <v>Y</v>
          </cell>
          <cell r="W177">
            <v>46.1235</v>
          </cell>
        </row>
        <row r="178">
          <cell r="C178" t="str">
            <v>F</v>
          </cell>
          <cell r="O178" t="str">
            <v>Female</v>
          </cell>
          <cell r="P178" t="str">
            <v>Y</v>
          </cell>
          <cell r="Q178">
            <v>600</v>
          </cell>
          <cell r="R178" t="str">
            <v>Y</v>
          </cell>
          <cell r="W178">
            <v>14.7125</v>
          </cell>
        </row>
        <row r="179">
          <cell r="C179" t="str">
            <v>F</v>
          </cell>
          <cell r="O179" t="str">
            <v>Female</v>
          </cell>
          <cell r="P179" t="str">
            <v>Y</v>
          </cell>
          <cell r="Q179">
            <v>1800</v>
          </cell>
          <cell r="R179" t="str">
            <v>Y</v>
          </cell>
          <cell r="W179">
            <v>14.7125</v>
          </cell>
        </row>
        <row r="180">
          <cell r="C180" t="str">
            <v>M</v>
          </cell>
          <cell r="O180" t="str">
            <v>Male</v>
          </cell>
          <cell r="P180" t="str">
            <v>Y</v>
          </cell>
          <cell r="Q180">
            <v>700</v>
          </cell>
          <cell r="R180" t="str">
            <v>Y</v>
          </cell>
          <cell r="W180">
            <v>16.670400000000001</v>
          </cell>
        </row>
        <row r="181">
          <cell r="C181" t="str">
            <v>M</v>
          </cell>
          <cell r="O181" t="str">
            <v>Male</v>
          </cell>
          <cell r="P181" t="str">
            <v>Y</v>
          </cell>
          <cell r="Q181">
            <v>14425</v>
          </cell>
          <cell r="R181" t="str">
            <v>Y</v>
          </cell>
          <cell r="W181">
            <v>15.809200000000001</v>
          </cell>
        </row>
        <row r="182">
          <cell r="C182" t="str">
            <v>F</v>
          </cell>
          <cell r="O182" t="str">
            <v>Female</v>
          </cell>
          <cell r="P182" t="str">
            <v>Y</v>
          </cell>
          <cell r="Q182">
            <v>750</v>
          </cell>
          <cell r="R182" t="str">
            <v>Y</v>
          </cell>
          <cell r="W182">
            <v>13.1562</v>
          </cell>
        </row>
        <row r="183">
          <cell r="C183" t="str">
            <v>M</v>
          </cell>
          <cell r="O183" t="str">
            <v>Male</v>
          </cell>
          <cell r="P183" t="str">
            <v>Y</v>
          </cell>
          <cell r="Q183">
            <v>500</v>
          </cell>
          <cell r="R183" t="str">
            <v>Y</v>
          </cell>
          <cell r="W183">
            <v>10.6387</v>
          </cell>
        </row>
        <row r="184">
          <cell r="C184" t="str">
            <v>M</v>
          </cell>
          <cell r="O184" t="str">
            <v>Male</v>
          </cell>
          <cell r="P184" t="str">
            <v>Y</v>
          </cell>
          <cell r="Q184">
            <v>1808.6599999999999</v>
          </cell>
          <cell r="R184" t="str">
            <v>Y</v>
          </cell>
          <cell r="W184">
            <v>17.926600000000001</v>
          </cell>
        </row>
        <row r="185">
          <cell r="C185" t="str">
            <v>M</v>
          </cell>
          <cell r="O185" t="str">
            <v>Male</v>
          </cell>
          <cell r="P185" t="str">
            <v>Y</v>
          </cell>
          <cell r="Q185">
            <v>3900</v>
          </cell>
          <cell r="R185" t="str">
            <v>Y</v>
          </cell>
          <cell r="W185">
            <v>27.8127</v>
          </cell>
        </row>
        <row r="186">
          <cell r="C186" t="str">
            <v>F</v>
          </cell>
          <cell r="O186" t="str">
            <v>Female</v>
          </cell>
          <cell r="P186" t="str">
            <v>Y</v>
          </cell>
          <cell r="Q186">
            <v>0</v>
          </cell>
          <cell r="R186" t="str">
            <v>Y</v>
          </cell>
          <cell r="W186">
            <v>17.572399999999998</v>
          </cell>
        </row>
        <row r="187">
          <cell r="C187" t="str">
            <v>M</v>
          </cell>
          <cell r="O187" t="str">
            <v>Male</v>
          </cell>
          <cell r="P187" t="str">
            <v>Y</v>
          </cell>
          <cell r="Q187">
            <v>1985.23</v>
          </cell>
          <cell r="R187" t="str">
            <v>Y</v>
          </cell>
          <cell r="W187">
            <v>18.282599999999999</v>
          </cell>
        </row>
        <row r="188">
          <cell r="C188" t="str">
            <v>M</v>
          </cell>
          <cell r="O188" t="str">
            <v>Male</v>
          </cell>
          <cell r="P188" t="str">
            <v>Y</v>
          </cell>
          <cell r="Q188">
            <v>3150</v>
          </cell>
          <cell r="R188" t="str">
            <v>Y</v>
          </cell>
          <cell r="W188">
            <v>29.020299999999999</v>
          </cell>
        </row>
        <row r="189">
          <cell r="C189" t="str">
            <v>M</v>
          </cell>
          <cell r="O189" t="str">
            <v>Male</v>
          </cell>
          <cell r="P189" t="str">
            <v>Y</v>
          </cell>
          <cell r="Q189">
            <v>1300</v>
          </cell>
          <cell r="R189" t="str">
            <v>Y</v>
          </cell>
          <cell r="W189">
            <v>14.488899999999999</v>
          </cell>
        </row>
        <row r="190">
          <cell r="C190" t="str">
            <v>M</v>
          </cell>
          <cell r="O190" t="str">
            <v>Male</v>
          </cell>
          <cell r="P190" t="str">
            <v>Y</v>
          </cell>
          <cell r="Q190">
            <v>800</v>
          </cell>
          <cell r="R190" t="str">
            <v>Y</v>
          </cell>
          <cell r="W190">
            <v>13.544</v>
          </cell>
        </row>
        <row r="191">
          <cell r="C191" t="str">
            <v>F</v>
          </cell>
          <cell r="O191" t="str">
            <v>Female</v>
          </cell>
          <cell r="P191" t="str">
            <v>Y</v>
          </cell>
          <cell r="Q191">
            <v>14150</v>
          </cell>
          <cell r="R191" t="str">
            <v>Y</v>
          </cell>
          <cell r="W191">
            <v>15.483499999999999</v>
          </cell>
        </row>
        <row r="192">
          <cell r="C192" t="str">
            <v>M</v>
          </cell>
          <cell r="O192" t="str">
            <v>Male</v>
          </cell>
          <cell r="P192" t="str">
            <v>Y</v>
          </cell>
          <cell r="Q192">
            <v>3100</v>
          </cell>
          <cell r="R192" t="str">
            <v>Y</v>
          </cell>
          <cell r="W192">
            <v>28.3127</v>
          </cell>
        </row>
        <row r="193">
          <cell r="C193" t="str">
            <v>M</v>
          </cell>
          <cell r="O193" t="str">
            <v>Male</v>
          </cell>
          <cell r="P193" t="str">
            <v>Y</v>
          </cell>
          <cell r="Q193">
            <v>2250</v>
          </cell>
          <cell r="R193" t="str">
            <v>Y</v>
          </cell>
          <cell r="W193">
            <v>20.915700000000001</v>
          </cell>
        </row>
        <row r="194">
          <cell r="C194" t="str">
            <v>F</v>
          </cell>
          <cell r="O194" t="str">
            <v>Female</v>
          </cell>
          <cell r="P194" t="str">
            <v>Y</v>
          </cell>
          <cell r="Q194">
            <v>19700</v>
          </cell>
          <cell r="R194" t="str">
            <v>Y</v>
          </cell>
          <cell r="W194">
            <v>19.900300000000001</v>
          </cell>
        </row>
        <row r="195">
          <cell r="C195" t="str">
            <v>M</v>
          </cell>
          <cell r="O195" t="str">
            <v>Male</v>
          </cell>
          <cell r="P195" t="str">
            <v>Y</v>
          </cell>
          <cell r="Q195">
            <v>750</v>
          </cell>
          <cell r="R195" t="str">
            <v>Y</v>
          </cell>
          <cell r="W195">
            <v>13.716200000000001</v>
          </cell>
        </row>
        <row r="196">
          <cell r="C196" t="str">
            <v>F</v>
          </cell>
          <cell r="O196" t="str">
            <v>Female</v>
          </cell>
          <cell r="P196" t="str">
            <v>Y</v>
          </cell>
          <cell r="Q196">
            <v>2885.45</v>
          </cell>
          <cell r="R196" t="str">
            <v>Y</v>
          </cell>
          <cell r="W196">
            <v>20.430700000000002</v>
          </cell>
        </row>
        <row r="197">
          <cell r="C197" t="str">
            <v>F</v>
          </cell>
          <cell r="O197" t="str">
            <v>Female</v>
          </cell>
          <cell r="P197" t="str">
            <v>N</v>
          </cell>
          <cell r="Q197">
            <v>1900</v>
          </cell>
          <cell r="R197" t="str">
            <v>N</v>
          </cell>
          <cell r="W197" t="str">
            <v/>
          </cell>
        </row>
        <row r="198">
          <cell r="C198" t="str">
            <v>M</v>
          </cell>
          <cell r="O198" t="str">
            <v>Male</v>
          </cell>
          <cell r="P198" t="str">
            <v>Y</v>
          </cell>
          <cell r="Q198">
            <v>0</v>
          </cell>
          <cell r="R198" t="str">
            <v>Y</v>
          </cell>
          <cell r="W198">
            <v>61.302700000000002</v>
          </cell>
        </row>
        <row r="199">
          <cell r="C199" t="str">
            <v>M</v>
          </cell>
          <cell r="O199" t="str">
            <v>Male</v>
          </cell>
          <cell r="P199" t="str">
            <v>Y</v>
          </cell>
          <cell r="Q199">
            <v>150</v>
          </cell>
          <cell r="R199" t="str">
            <v>Y</v>
          </cell>
          <cell r="W199">
            <v>7.2207999999999997</v>
          </cell>
        </row>
        <row r="200">
          <cell r="C200" t="str">
            <v>M</v>
          </cell>
          <cell r="O200" t="str">
            <v>Male</v>
          </cell>
          <cell r="P200" t="str">
            <v>Y</v>
          </cell>
          <cell r="Q200">
            <v>2500</v>
          </cell>
          <cell r="R200" t="str">
            <v>Y</v>
          </cell>
          <cell r="W200">
            <v>17.728200000000001</v>
          </cell>
        </row>
        <row r="201">
          <cell r="C201" t="str">
            <v>F</v>
          </cell>
          <cell r="O201" t="str">
            <v>Female</v>
          </cell>
          <cell r="P201" t="str">
            <v>Y</v>
          </cell>
          <cell r="Q201">
            <v>12525</v>
          </cell>
          <cell r="R201" t="str">
            <v>Y</v>
          </cell>
          <cell r="W201">
            <v>15.4834</v>
          </cell>
        </row>
        <row r="202">
          <cell r="C202" t="str">
            <v>F</v>
          </cell>
          <cell r="O202" t="str">
            <v>Female</v>
          </cell>
          <cell r="P202" t="str">
            <v>Y</v>
          </cell>
          <cell r="Q202">
            <v>12030</v>
          </cell>
          <cell r="R202" t="str">
            <v>Y</v>
          </cell>
          <cell r="W202">
            <v>15.972300000000001</v>
          </cell>
        </row>
        <row r="203">
          <cell r="C203" t="str">
            <v>M</v>
          </cell>
          <cell r="O203" t="str">
            <v>Male</v>
          </cell>
          <cell r="P203" t="str">
            <v>Y</v>
          </cell>
          <cell r="Q203">
            <v>1700</v>
          </cell>
          <cell r="R203" t="str">
            <v>Y</v>
          </cell>
          <cell r="W203">
            <v>15.269600000000001</v>
          </cell>
        </row>
        <row r="204">
          <cell r="C204" t="str">
            <v>M</v>
          </cell>
          <cell r="O204" t="str">
            <v>Male</v>
          </cell>
          <cell r="P204" t="str">
            <v>Y</v>
          </cell>
          <cell r="Q204">
            <v>2885.2200000000003</v>
          </cell>
          <cell r="R204" t="str">
            <v>Y</v>
          </cell>
          <cell r="W204">
            <v>16.155100000000001</v>
          </cell>
        </row>
        <row r="205">
          <cell r="C205" t="str">
            <v>M</v>
          </cell>
          <cell r="O205" t="str">
            <v>Male</v>
          </cell>
          <cell r="P205" t="str">
            <v>Y</v>
          </cell>
          <cell r="Q205">
            <v>1950</v>
          </cell>
          <cell r="R205" t="str">
            <v>Y</v>
          </cell>
          <cell r="W205">
            <v>16.985900000000001</v>
          </cell>
        </row>
        <row r="206">
          <cell r="C206" t="str">
            <v>F</v>
          </cell>
          <cell r="O206" t="str">
            <v>Female</v>
          </cell>
          <cell r="P206" t="str">
            <v>Y</v>
          </cell>
          <cell r="Q206">
            <v>2150</v>
          </cell>
          <cell r="R206" t="str">
            <v>Y</v>
          </cell>
          <cell r="W206">
            <v>21.282900000000001</v>
          </cell>
        </row>
        <row r="207">
          <cell r="C207" t="str">
            <v>M</v>
          </cell>
          <cell r="O207" t="str">
            <v>Male</v>
          </cell>
          <cell r="P207" t="str">
            <v>Y</v>
          </cell>
          <cell r="Q207">
            <v>1585.45</v>
          </cell>
          <cell r="R207" t="str">
            <v>Y</v>
          </cell>
          <cell r="W207">
            <v>16.343299999999999</v>
          </cell>
        </row>
        <row r="208">
          <cell r="C208" t="str">
            <v>M</v>
          </cell>
          <cell r="O208" t="str">
            <v>Male</v>
          </cell>
          <cell r="P208" t="str">
            <v>Y</v>
          </cell>
          <cell r="Q208">
            <v>150</v>
          </cell>
          <cell r="R208" t="str">
            <v>Y</v>
          </cell>
          <cell r="W208">
            <v>8.1722000000000001</v>
          </cell>
        </row>
        <row r="209">
          <cell r="C209" t="str">
            <v>M</v>
          </cell>
          <cell r="O209" t="str">
            <v>Male</v>
          </cell>
          <cell r="P209" t="str">
            <v>Y</v>
          </cell>
          <cell r="Q209">
            <v>2250</v>
          </cell>
          <cell r="R209" t="str">
            <v>Y</v>
          </cell>
          <cell r="W209">
            <v>17.956499999999998</v>
          </cell>
        </row>
        <row r="210">
          <cell r="C210" t="str">
            <v>F</v>
          </cell>
          <cell r="O210" t="str">
            <v>Female</v>
          </cell>
          <cell r="P210" t="str">
            <v>Y</v>
          </cell>
          <cell r="Q210">
            <v>900</v>
          </cell>
          <cell r="R210" t="str">
            <v>Y</v>
          </cell>
          <cell r="W210">
            <v>21.839200000000002</v>
          </cell>
        </row>
        <row r="211">
          <cell r="C211" t="str">
            <v>M</v>
          </cell>
          <cell r="O211" t="str">
            <v>Male</v>
          </cell>
          <cell r="P211" t="str">
            <v>Y</v>
          </cell>
          <cell r="Q211">
            <v>0</v>
          </cell>
          <cell r="R211" t="str">
            <v>Y</v>
          </cell>
          <cell r="W211">
            <v>6.1951000000000001</v>
          </cell>
        </row>
        <row r="212">
          <cell r="C212" t="str">
            <v>M</v>
          </cell>
          <cell r="O212" t="str">
            <v>Male</v>
          </cell>
          <cell r="P212" t="str">
            <v>Y</v>
          </cell>
          <cell r="Q212">
            <v>4800</v>
          </cell>
          <cell r="R212" t="str">
            <v>Y</v>
          </cell>
          <cell r="W212">
            <v>25.757400000000001</v>
          </cell>
        </row>
        <row r="213">
          <cell r="C213" t="str">
            <v>F</v>
          </cell>
          <cell r="O213" t="str">
            <v>Female</v>
          </cell>
          <cell r="P213" t="str">
            <v>N</v>
          </cell>
          <cell r="Q213">
            <v>3100.01</v>
          </cell>
          <cell r="R213" t="str">
            <v>N</v>
          </cell>
          <cell r="W213" t="str">
            <v/>
          </cell>
        </row>
        <row r="214">
          <cell r="C214" t="str">
            <v>M</v>
          </cell>
          <cell r="O214" t="str">
            <v>Male</v>
          </cell>
          <cell r="P214" t="str">
            <v>Y</v>
          </cell>
          <cell r="Q214">
            <v>8450</v>
          </cell>
          <cell r="R214" t="str">
            <v>Y</v>
          </cell>
          <cell r="W214">
            <v>15.972300000000001</v>
          </cell>
        </row>
        <row r="215">
          <cell r="C215" t="str">
            <v>M</v>
          </cell>
          <cell r="O215" t="str">
            <v>Male</v>
          </cell>
          <cell r="P215" t="str">
            <v>Y</v>
          </cell>
          <cell r="Q215">
            <v>2550</v>
          </cell>
          <cell r="R215" t="str">
            <v>Y</v>
          </cell>
          <cell r="W215">
            <v>28.2195</v>
          </cell>
        </row>
        <row r="216">
          <cell r="C216" t="str">
            <v>M</v>
          </cell>
          <cell r="O216" t="str">
            <v>Male</v>
          </cell>
          <cell r="P216" t="str">
            <v>Y</v>
          </cell>
          <cell r="Q216">
            <v>2900</v>
          </cell>
          <cell r="R216" t="str">
            <v>Y</v>
          </cell>
          <cell r="W216">
            <v>27.1203</v>
          </cell>
        </row>
        <row r="217">
          <cell r="C217" t="str">
            <v>M</v>
          </cell>
          <cell r="O217" t="str">
            <v>Male</v>
          </cell>
          <cell r="P217" t="str">
            <v>Y</v>
          </cell>
          <cell r="Q217">
            <v>3450</v>
          </cell>
          <cell r="R217" t="str">
            <v>Y</v>
          </cell>
          <cell r="W217">
            <v>27.8568</v>
          </cell>
        </row>
        <row r="218">
          <cell r="C218" t="str">
            <v>M</v>
          </cell>
        </row>
        <row r="219">
          <cell r="C219" t="str">
            <v>M</v>
          </cell>
          <cell r="O219" t="str">
            <v>Male</v>
          </cell>
          <cell r="P219" t="str">
            <v>Y</v>
          </cell>
          <cell r="Q219">
            <v>2250</v>
          </cell>
          <cell r="R219" t="str">
            <v>Y</v>
          </cell>
          <cell r="W219">
            <v>18.254100000000001</v>
          </cell>
        </row>
        <row r="220">
          <cell r="C220" t="str">
            <v>M</v>
          </cell>
          <cell r="O220" t="str">
            <v>Male</v>
          </cell>
          <cell r="P220" t="str">
            <v>Y</v>
          </cell>
          <cell r="Q220">
            <v>400</v>
          </cell>
          <cell r="R220" t="str">
            <v>Y</v>
          </cell>
          <cell r="W220">
            <v>13.2453</v>
          </cell>
        </row>
        <row r="221">
          <cell r="C221" t="str">
            <v>M</v>
          </cell>
          <cell r="O221" t="str">
            <v>Male</v>
          </cell>
          <cell r="P221" t="str">
            <v>Y</v>
          </cell>
          <cell r="Q221">
            <v>5150</v>
          </cell>
          <cell r="R221" t="str">
            <v>Y</v>
          </cell>
          <cell r="W221">
            <v>31.645199999999999</v>
          </cell>
        </row>
        <row r="222">
          <cell r="C222" t="str">
            <v>M</v>
          </cell>
          <cell r="O222" t="str">
            <v>Male</v>
          </cell>
          <cell r="P222" t="str">
            <v>Y</v>
          </cell>
          <cell r="Q222">
            <v>250</v>
          </cell>
          <cell r="R222" t="str">
            <v>Y</v>
          </cell>
          <cell r="W222">
            <v>8.4054000000000002</v>
          </cell>
        </row>
        <row r="223">
          <cell r="C223" t="str">
            <v>M</v>
          </cell>
          <cell r="O223" t="str">
            <v>Male</v>
          </cell>
          <cell r="P223" t="str">
            <v>Y</v>
          </cell>
          <cell r="Q223">
            <v>750</v>
          </cell>
          <cell r="R223" t="str">
            <v>Y</v>
          </cell>
          <cell r="W223">
            <v>11.0471</v>
          </cell>
        </row>
        <row r="224">
          <cell r="C224" t="str">
            <v>M</v>
          </cell>
          <cell r="O224" t="str">
            <v>Male</v>
          </cell>
          <cell r="P224" t="str">
            <v>Y</v>
          </cell>
          <cell r="Q224">
            <v>900</v>
          </cell>
          <cell r="R224" t="str">
            <v>Y</v>
          </cell>
          <cell r="W224">
            <v>14.9155</v>
          </cell>
        </row>
        <row r="225">
          <cell r="C225" t="str">
            <v>M</v>
          </cell>
          <cell r="O225" t="str">
            <v>Male</v>
          </cell>
          <cell r="P225" t="str">
            <v>Y</v>
          </cell>
          <cell r="Q225">
            <v>6724.08</v>
          </cell>
          <cell r="R225" t="str">
            <v>Y</v>
          </cell>
          <cell r="W225">
            <v>33.766100000000002</v>
          </cell>
        </row>
        <row r="226">
          <cell r="C226" t="str">
            <v>M</v>
          </cell>
          <cell r="O226" t="str">
            <v>Male</v>
          </cell>
          <cell r="P226" t="str">
            <v>Y</v>
          </cell>
          <cell r="Q226">
            <v>69814</v>
          </cell>
          <cell r="R226" t="str">
            <v>Y</v>
          </cell>
          <cell r="W226">
            <v>58.2376</v>
          </cell>
        </row>
        <row r="227">
          <cell r="C227" t="str">
            <v>M</v>
          </cell>
          <cell r="O227" t="str">
            <v>Male</v>
          </cell>
          <cell r="P227" t="str">
            <v>Y</v>
          </cell>
          <cell r="Q227">
            <v>3450</v>
          </cell>
          <cell r="R227" t="str">
            <v>Y</v>
          </cell>
          <cell r="W227">
            <v>24.4085</v>
          </cell>
        </row>
        <row r="228">
          <cell r="C228" t="str">
            <v>M</v>
          </cell>
          <cell r="O228" t="str">
            <v>Male</v>
          </cell>
          <cell r="P228" t="str">
            <v>Y</v>
          </cell>
          <cell r="Q228">
            <v>3450</v>
          </cell>
          <cell r="R228" t="str">
            <v>Y</v>
          </cell>
          <cell r="W228">
            <v>27.575800000000001</v>
          </cell>
        </row>
        <row r="229">
          <cell r="C229" t="str">
            <v>M</v>
          </cell>
          <cell r="O229" t="str">
            <v>Male</v>
          </cell>
          <cell r="P229" t="str">
            <v>Y</v>
          </cell>
          <cell r="Q229">
            <v>900</v>
          </cell>
          <cell r="R229" t="str">
            <v>Y</v>
          </cell>
          <cell r="W229">
            <v>14.620699999999999</v>
          </cell>
        </row>
        <row r="230">
          <cell r="C230" t="str">
            <v>M</v>
          </cell>
          <cell r="O230" t="str">
            <v>Male</v>
          </cell>
          <cell r="P230" t="str">
            <v>Y</v>
          </cell>
          <cell r="Q230">
            <v>4000</v>
          </cell>
          <cell r="R230" t="str">
            <v>Y</v>
          </cell>
          <cell r="W230">
            <v>24.9224</v>
          </cell>
        </row>
        <row r="231">
          <cell r="C231" t="str">
            <v>F</v>
          </cell>
          <cell r="O231" t="str">
            <v>Female</v>
          </cell>
          <cell r="P231" t="str">
            <v>Y</v>
          </cell>
          <cell r="Q231">
            <v>1500</v>
          </cell>
          <cell r="R231" t="str">
            <v>Y</v>
          </cell>
          <cell r="W231">
            <v>19.461099999999998</v>
          </cell>
        </row>
        <row r="232">
          <cell r="C232" t="str">
            <v>M</v>
          </cell>
          <cell r="O232" t="str">
            <v>Male</v>
          </cell>
          <cell r="P232" t="str">
            <v>Y</v>
          </cell>
          <cell r="Q232">
            <v>1900</v>
          </cell>
          <cell r="R232" t="str">
            <v>Y</v>
          </cell>
          <cell r="W232">
            <v>38.802100000000003</v>
          </cell>
        </row>
        <row r="233">
          <cell r="C233" t="str">
            <v>M</v>
          </cell>
          <cell r="O233" t="str">
            <v>Male</v>
          </cell>
          <cell r="P233" t="str">
            <v>Y</v>
          </cell>
          <cell r="Q233">
            <v>2135.23</v>
          </cell>
          <cell r="R233" t="str">
            <v>Y</v>
          </cell>
          <cell r="W233">
            <v>18.472000000000001</v>
          </cell>
        </row>
        <row r="234">
          <cell r="C234" t="str">
            <v>F</v>
          </cell>
          <cell r="O234" t="str">
            <v>Female</v>
          </cell>
          <cell r="P234" t="str">
            <v>Y</v>
          </cell>
          <cell r="Q234">
            <v>1100</v>
          </cell>
          <cell r="R234" t="str">
            <v>Y</v>
          </cell>
          <cell r="W234">
            <v>17.7727</v>
          </cell>
        </row>
        <row r="235">
          <cell r="C235" t="str">
            <v>F</v>
          </cell>
          <cell r="O235" t="str">
            <v>Female</v>
          </cell>
          <cell r="P235" t="str">
            <v>Y</v>
          </cell>
          <cell r="Q235">
            <v>1000</v>
          </cell>
          <cell r="R235" t="str">
            <v>Y</v>
          </cell>
          <cell r="W235">
            <v>12.0152</v>
          </cell>
        </row>
        <row r="236">
          <cell r="C236" t="str">
            <v>M</v>
          </cell>
          <cell r="O236" t="str">
            <v>Male</v>
          </cell>
          <cell r="P236" t="str">
            <v>Y</v>
          </cell>
          <cell r="Q236">
            <v>700</v>
          </cell>
          <cell r="R236" t="str">
            <v>Y</v>
          </cell>
          <cell r="W236">
            <v>10.53</v>
          </cell>
        </row>
        <row r="237">
          <cell r="C237" t="str">
            <v>M</v>
          </cell>
          <cell r="O237" t="str">
            <v>Male</v>
          </cell>
          <cell r="P237" t="str">
            <v>Y</v>
          </cell>
          <cell r="Q237">
            <v>2250</v>
          </cell>
          <cell r="R237" t="str">
            <v>Y</v>
          </cell>
          <cell r="W237">
            <v>18.254100000000001</v>
          </cell>
        </row>
        <row r="238">
          <cell r="C238" t="str">
            <v>M</v>
          </cell>
          <cell r="O238" t="str">
            <v>Male</v>
          </cell>
          <cell r="P238" t="str">
            <v>Y</v>
          </cell>
          <cell r="Q238">
            <v>2250</v>
          </cell>
          <cell r="R238" t="str">
            <v>Y</v>
          </cell>
          <cell r="W238">
            <v>17.7559</v>
          </cell>
        </row>
        <row r="239">
          <cell r="C239" t="str">
            <v>M</v>
          </cell>
          <cell r="O239" t="str">
            <v>Male</v>
          </cell>
          <cell r="P239" t="str">
            <v>Y</v>
          </cell>
          <cell r="Q239">
            <v>550</v>
          </cell>
          <cell r="R239" t="str">
            <v>Y</v>
          </cell>
          <cell r="W239">
            <v>15.918100000000001</v>
          </cell>
        </row>
        <row r="240">
          <cell r="C240" t="str">
            <v>M</v>
          </cell>
          <cell r="O240" t="str">
            <v>Male</v>
          </cell>
          <cell r="P240" t="str">
            <v>Y</v>
          </cell>
          <cell r="Q240">
            <v>3491.9700000000003</v>
          </cell>
          <cell r="R240" t="str">
            <v>Y</v>
          </cell>
          <cell r="W240">
            <v>18.464700000000001</v>
          </cell>
        </row>
        <row r="241">
          <cell r="C241" t="str">
            <v>M</v>
          </cell>
          <cell r="O241" t="str">
            <v>Male</v>
          </cell>
          <cell r="P241" t="str">
            <v>Y</v>
          </cell>
          <cell r="Q241">
            <v>800</v>
          </cell>
          <cell r="R241" t="str">
            <v>Y</v>
          </cell>
          <cell r="W241">
            <v>12.5082</v>
          </cell>
        </row>
        <row r="242">
          <cell r="C242" t="str">
            <v>M</v>
          </cell>
          <cell r="O242" t="str">
            <v>Male</v>
          </cell>
          <cell r="P242" t="str">
            <v>Y</v>
          </cell>
          <cell r="Q242">
            <v>950</v>
          </cell>
          <cell r="R242" t="str">
            <v>Y</v>
          </cell>
          <cell r="W242">
            <v>19.348199999999999</v>
          </cell>
        </row>
        <row r="243">
          <cell r="C243" t="str">
            <v>M</v>
          </cell>
          <cell r="O243" t="str">
            <v>Male</v>
          </cell>
          <cell r="P243" t="str">
            <v>Y</v>
          </cell>
          <cell r="Q243">
            <v>3750</v>
          </cell>
          <cell r="R243" t="str">
            <v>Y</v>
          </cell>
          <cell r="W243">
            <v>23.1508</v>
          </cell>
        </row>
        <row r="244">
          <cell r="C244" t="str">
            <v>M</v>
          </cell>
          <cell r="O244" t="str">
            <v>Male</v>
          </cell>
          <cell r="P244" t="str">
            <v>Y</v>
          </cell>
          <cell r="Q244">
            <v>200</v>
          </cell>
          <cell r="R244" t="str">
            <v>Y</v>
          </cell>
          <cell r="W244">
            <v>27.0549</v>
          </cell>
        </row>
        <row r="245">
          <cell r="C245" t="str">
            <v>M</v>
          </cell>
          <cell r="O245" t="str">
            <v>Male</v>
          </cell>
          <cell r="P245" t="str">
            <v>Y</v>
          </cell>
          <cell r="Q245">
            <v>5474.08</v>
          </cell>
          <cell r="R245" t="str">
            <v>Y</v>
          </cell>
          <cell r="W245">
            <v>22.32</v>
          </cell>
        </row>
        <row r="246">
          <cell r="C246" t="str">
            <v>F</v>
          </cell>
          <cell r="O246" t="str">
            <v>Female</v>
          </cell>
          <cell r="P246" t="str">
            <v>Y</v>
          </cell>
          <cell r="Q246">
            <v>2700</v>
          </cell>
          <cell r="R246" t="str">
            <v>Y</v>
          </cell>
          <cell r="W246">
            <v>22.521899999999999</v>
          </cell>
        </row>
        <row r="247">
          <cell r="C247" t="str">
            <v>M</v>
          </cell>
          <cell r="O247" t="str">
            <v>Male</v>
          </cell>
          <cell r="P247" t="str">
            <v>Y</v>
          </cell>
          <cell r="Q247">
            <v>6524.09</v>
          </cell>
          <cell r="R247" t="str">
            <v>Y</v>
          </cell>
          <cell r="W247">
            <v>26.570599999999999</v>
          </cell>
        </row>
        <row r="248">
          <cell r="C248" t="str">
            <v>M</v>
          </cell>
          <cell r="O248" t="str">
            <v>Male</v>
          </cell>
          <cell r="P248" t="str">
            <v>Y</v>
          </cell>
          <cell r="Q248">
            <v>2100</v>
          </cell>
          <cell r="R248" t="str">
            <v>Y</v>
          </cell>
          <cell r="W248">
            <v>16.985900000000001</v>
          </cell>
        </row>
        <row r="249">
          <cell r="C249" t="str">
            <v>F</v>
          </cell>
          <cell r="O249" t="str">
            <v>Female</v>
          </cell>
          <cell r="P249" t="str">
            <v>Y</v>
          </cell>
          <cell r="Q249">
            <v>1400</v>
          </cell>
          <cell r="R249" t="str">
            <v>Y</v>
          </cell>
          <cell r="W249">
            <v>13.817600000000001</v>
          </cell>
        </row>
        <row r="250">
          <cell r="C250" t="str">
            <v>M</v>
          </cell>
          <cell r="O250" t="str">
            <v>Male</v>
          </cell>
          <cell r="P250" t="str">
            <v>Y</v>
          </cell>
          <cell r="Q250">
            <v>4800</v>
          </cell>
          <cell r="R250" t="str">
            <v>Y</v>
          </cell>
          <cell r="W250">
            <v>37.606099999999998</v>
          </cell>
        </row>
        <row r="251">
          <cell r="C251" t="str">
            <v>F</v>
          </cell>
          <cell r="O251" t="str">
            <v>Female</v>
          </cell>
          <cell r="P251" t="str">
            <v>Y</v>
          </cell>
          <cell r="Q251">
            <v>16750</v>
          </cell>
          <cell r="R251" t="str">
            <v>Y</v>
          </cell>
          <cell r="W251">
            <v>15.4834</v>
          </cell>
        </row>
        <row r="252">
          <cell r="C252" t="str">
            <v>M</v>
          </cell>
          <cell r="O252" t="str">
            <v>Male</v>
          </cell>
          <cell r="P252" t="str">
            <v>Y</v>
          </cell>
          <cell r="Q252">
            <v>3300</v>
          </cell>
          <cell r="R252" t="str">
            <v>Y</v>
          </cell>
          <cell r="W252">
            <v>26.7651</v>
          </cell>
        </row>
        <row r="253">
          <cell r="C253" t="str">
            <v>M</v>
          </cell>
          <cell r="O253" t="str">
            <v>Male</v>
          </cell>
          <cell r="P253" t="str">
            <v>Y</v>
          </cell>
          <cell r="Q253">
            <v>2250</v>
          </cell>
          <cell r="R253" t="str">
            <v>Y</v>
          </cell>
          <cell r="W253">
            <v>16.808199999999999</v>
          </cell>
        </row>
        <row r="254">
          <cell r="C254" t="str">
            <v>M</v>
          </cell>
          <cell r="O254" t="str">
            <v>Male</v>
          </cell>
          <cell r="P254" t="str">
            <v>Y</v>
          </cell>
          <cell r="Q254">
            <v>350</v>
          </cell>
          <cell r="R254" t="str">
            <v>Y</v>
          </cell>
          <cell r="W254">
            <v>9.1527999999999992</v>
          </cell>
        </row>
        <row r="255">
          <cell r="C255" t="str">
            <v>M</v>
          </cell>
          <cell r="O255" t="str">
            <v>Male</v>
          </cell>
          <cell r="P255" t="str">
            <v>Y</v>
          </cell>
          <cell r="Q255">
            <v>0</v>
          </cell>
          <cell r="R255" t="str">
            <v>Y</v>
          </cell>
          <cell r="W255">
            <v>10.972200000000001</v>
          </cell>
        </row>
        <row r="256">
          <cell r="C256" t="str">
            <v>M</v>
          </cell>
          <cell r="O256" t="str">
            <v>Male</v>
          </cell>
          <cell r="P256" t="str">
            <v>Y</v>
          </cell>
          <cell r="Q256">
            <v>0</v>
          </cell>
          <cell r="R256" t="str">
            <v>Y</v>
          </cell>
          <cell r="W256">
            <v>17.021599999999999</v>
          </cell>
        </row>
        <row r="257">
          <cell r="C257" t="str">
            <v>M</v>
          </cell>
          <cell r="O257" t="str">
            <v>Male</v>
          </cell>
          <cell r="P257" t="str">
            <v>Y</v>
          </cell>
          <cell r="Q257">
            <v>0</v>
          </cell>
          <cell r="R257" t="str">
            <v>Y</v>
          </cell>
          <cell r="W257">
            <v>28.6464</v>
          </cell>
        </row>
        <row r="258">
          <cell r="C258" t="str">
            <v>F</v>
          </cell>
          <cell r="O258" t="str">
            <v>Female</v>
          </cell>
          <cell r="P258" t="str">
            <v>Y</v>
          </cell>
          <cell r="Q258">
            <v>18850</v>
          </cell>
          <cell r="R258" t="str">
            <v>Y</v>
          </cell>
          <cell r="W258">
            <v>16.718900000000001</v>
          </cell>
        </row>
        <row r="259">
          <cell r="C259" t="str">
            <v>M</v>
          </cell>
          <cell r="O259" t="str">
            <v>Male</v>
          </cell>
          <cell r="P259" t="str">
            <v>Y</v>
          </cell>
          <cell r="Q259">
            <v>800</v>
          </cell>
          <cell r="R259" t="str">
            <v>Y</v>
          </cell>
          <cell r="W259">
            <v>12.9793</v>
          </cell>
        </row>
        <row r="260">
          <cell r="C260" t="str">
            <v>M</v>
          </cell>
          <cell r="O260" t="str">
            <v>Male</v>
          </cell>
          <cell r="P260" t="str">
            <v>Y</v>
          </cell>
          <cell r="Q260">
            <v>500</v>
          </cell>
          <cell r="R260" t="str">
            <v>Y</v>
          </cell>
          <cell r="W260">
            <v>10.919600000000001</v>
          </cell>
        </row>
        <row r="261">
          <cell r="C261" t="str">
            <v>F</v>
          </cell>
          <cell r="O261" t="str">
            <v>Female</v>
          </cell>
          <cell r="P261" t="str">
            <v>Y</v>
          </cell>
          <cell r="Q261">
            <v>817.72</v>
          </cell>
          <cell r="R261" t="str">
            <v>Y</v>
          </cell>
          <cell r="W261">
            <v>8.1663999999999994</v>
          </cell>
        </row>
        <row r="262">
          <cell r="C262" t="str">
            <v>M</v>
          </cell>
          <cell r="O262" t="str">
            <v>Male</v>
          </cell>
          <cell r="P262" t="str">
            <v>Y</v>
          </cell>
          <cell r="Q262">
            <v>2250</v>
          </cell>
          <cell r="R262" t="str">
            <v>Y</v>
          </cell>
          <cell r="W262">
            <v>18.316700000000001</v>
          </cell>
        </row>
        <row r="263">
          <cell r="C263" t="str">
            <v>M</v>
          </cell>
          <cell r="O263" t="str">
            <v>Male</v>
          </cell>
          <cell r="P263" t="str">
            <v>Y</v>
          </cell>
          <cell r="Q263">
            <v>3413.63</v>
          </cell>
          <cell r="R263" t="str">
            <v>Y</v>
          </cell>
          <cell r="W263">
            <v>17.308900000000001</v>
          </cell>
        </row>
        <row r="264">
          <cell r="C264" t="str">
            <v>M</v>
          </cell>
          <cell r="O264" t="str">
            <v>Male</v>
          </cell>
          <cell r="P264" t="str">
            <v>Y</v>
          </cell>
          <cell r="Q264">
            <v>1050</v>
          </cell>
          <cell r="R264" t="str">
            <v>Y</v>
          </cell>
          <cell r="W264">
            <v>15.151300000000001</v>
          </cell>
        </row>
        <row r="265">
          <cell r="C265" t="str">
            <v>M</v>
          </cell>
          <cell r="O265" t="str">
            <v>Male</v>
          </cell>
          <cell r="P265" t="str">
            <v>Y</v>
          </cell>
          <cell r="Q265">
            <v>4200</v>
          </cell>
          <cell r="R265" t="str">
            <v>Y</v>
          </cell>
          <cell r="W265">
            <v>28.710599999999999</v>
          </cell>
        </row>
        <row r="266">
          <cell r="C266" t="str">
            <v>M</v>
          </cell>
          <cell r="O266" t="str">
            <v>Male</v>
          </cell>
          <cell r="P266" t="str">
            <v>Y</v>
          </cell>
          <cell r="Q266">
            <v>1000</v>
          </cell>
          <cell r="R266" t="str">
            <v>Y</v>
          </cell>
          <cell r="W266">
            <v>16.573799999999999</v>
          </cell>
        </row>
        <row r="267">
          <cell r="C267" t="str">
            <v>M</v>
          </cell>
          <cell r="O267" t="str">
            <v>Male</v>
          </cell>
          <cell r="P267" t="str">
            <v>Y</v>
          </cell>
          <cell r="Q267">
            <v>2150</v>
          </cell>
          <cell r="R267" t="str">
            <v>Y</v>
          </cell>
          <cell r="W267">
            <v>20.212</v>
          </cell>
        </row>
        <row r="268">
          <cell r="C268" t="str">
            <v>M</v>
          </cell>
          <cell r="O268" t="str">
            <v>Male</v>
          </cell>
          <cell r="P268" t="str">
            <v>Y</v>
          </cell>
          <cell r="Q268">
            <v>1100</v>
          </cell>
          <cell r="R268" t="str">
            <v>Y</v>
          </cell>
          <cell r="W268">
            <v>16.344200000000001</v>
          </cell>
        </row>
        <row r="269">
          <cell r="C269" t="str">
            <v>M</v>
          </cell>
          <cell r="O269" t="str">
            <v>Male</v>
          </cell>
          <cell r="P269" t="str">
            <v>Y</v>
          </cell>
          <cell r="Q269">
            <v>800</v>
          </cell>
          <cell r="R269" t="str">
            <v>Y</v>
          </cell>
          <cell r="W269">
            <v>12.915800000000001</v>
          </cell>
        </row>
        <row r="270">
          <cell r="C270" t="str">
            <v>M</v>
          </cell>
          <cell r="O270" t="str">
            <v>Male</v>
          </cell>
          <cell r="P270" t="str">
            <v>Y</v>
          </cell>
          <cell r="Q270">
            <v>150</v>
          </cell>
          <cell r="R270" t="str">
            <v>Y</v>
          </cell>
          <cell r="W270">
            <v>7.9009999999999998</v>
          </cell>
        </row>
        <row r="271">
          <cell r="C271" t="str">
            <v>F</v>
          </cell>
          <cell r="O271" t="str">
            <v>Female</v>
          </cell>
          <cell r="P271" t="str">
            <v>Y</v>
          </cell>
          <cell r="Q271">
            <v>1400</v>
          </cell>
          <cell r="R271" t="str">
            <v>Y</v>
          </cell>
          <cell r="W271">
            <v>14.6187</v>
          </cell>
        </row>
        <row r="272">
          <cell r="C272" t="str">
            <v>M</v>
          </cell>
          <cell r="O272" t="str">
            <v>Male</v>
          </cell>
          <cell r="P272" t="str">
            <v>Y</v>
          </cell>
          <cell r="Q272">
            <v>750</v>
          </cell>
          <cell r="R272" t="str">
            <v>Y</v>
          </cell>
          <cell r="W272">
            <v>11.876899999999999</v>
          </cell>
        </row>
        <row r="273">
          <cell r="C273" t="str">
            <v>M</v>
          </cell>
        </row>
        <row r="274">
          <cell r="C274" t="str">
            <v>F</v>
          </cell>
          <cell r="O274" t="str">
            <v>Female</v>
          </cell>
          <cell r="P274" t="str">
            <v>Y</v>
          </cell>
          <cell r="Q274">
            <v>1000</v>
          </cell>
          <cell r="R274" t="str">
            <v>Y</v>
          </cell>
          <cell r="W274">
            <v>12.5661</v>
          </cell>
        </row>
        <row r="275">
          <cell r="C275" t="str">
            <v>F</v>
          </cell>
          <cell r="O275" t="str">
            <v>Female</v>
          </cell>
          <cell r="P275" t="str">
            <v>Y</v>
          </cell>
          <cell r="Q275">
            <v>1450</v>
          </cell>
          <cell r="R275" t="str">
            <v>Y</v>
          </cell>
          <cell r="W275">
            <v>11.5989</v>
          </cell>
        </row>
        <row r="276">
          <cell r="C276" t="str">
            <v>M</v>
          </cell>
          <cell r="O276" t="str">
            <v>Male</v>
          </cell>
          <cell r="P276" t="str">
            <v>Y</v>
          </cell>
          <cell r="Q276">
            <v>1050</v>
          </cell>
          <cell r="R276" t="str">
            <v>Y</v>
          </cell>
          <cell r="W276">
            <v>15.652900000000001</v>
          </cell>
        </row>
        <row r="277">
          <cell r="C277" t="str">
            <v>M</v>
          </cell>
          <cell r="O277" t="str">
            <v>Male</v>
          </cell>
          <cell r="P277" t="str">
            <v>Y</v>
          </cell>
          <cell r="Q277">
            <v>1050</v>
          </cell>
          <cell r="R277" t="str">
            <v>Y</v>
          </cell>
          <cell r="W277">
            <v>15.460900000000001</v>
          </cell>
        </row>
        <row r="278">
          <cell r="C278" t="str">
            <v>M</v>
          </cell>
          <cell r="O278" t="str">
            <v>Male</v>
          </cell>
          <cell r="P278" t="str">
            <v>Y</v>
          </cell>
          <cell r="Q278">
            <v>2950</v>
          </cell>
          <cell r="R278" t="str">
            <v>Y</v>
          </cell>
          <cell r="W278">
            <v>23.877300000000002</v>
          </cell>
        </row>
        <row r="279">
          <cell r="C279" t="str">
            <v>F</v>
          </cell>
          <cell r="O279" t="str">
            <v>Female</v>
          </cell>
          <cell r="P279" t="str">
            <v>Y</v>
          </cell>
          <cell r="Q279">
            <v>1700</v>
          </cell>
          <cell r="R279" t="str">
            <v>Y</v>
          </cell>
          <cell r="W279">
            <v>13.8315</v>
          </cell>
        </row>
        <row r="280">
          <cell r="C280" t="str">
            <v>M</v>
          </cell>
          <cell r="O280" t="str">
            <v>Male</v>
          </cell>
          <cell r="P280" t="str">
            <v>Y</v>
          </cell>
          <cell r="Q280">
            <v>2250</v>
          </cell>
          <cell r="R280" t="str">
            <v>Y</v>
          </cell>
          <cell r="W280">
            <v>17.7559</v>
          </cell>
        </row>
        <row r="281">
          <cell r="C281" t="str">
            <v>M</v>
          </cell>
          <cell r="O281" t="str">
            <v>Male</v>
          </cell>
          <cell r="P281" t="str">
            <v>Y</v>
          </cell>
          <cell r="Q281">
            <v>2050</v>
          </cell>
          <cell r="R281" t="str">
            <v>Y</v>
          </cell>
          <cell r="W281">
            <v>17.265899999999998</v>
          </cell>
        </row>
        <row r="282">
          <cell r="C282" t="str">
            <v>M</v>
          </cell>
          <cell r="O282" t="str">
            <v>Male</v>
          </cell>
          <cell r="P282" t="str">
            <v>Y</v>
          </cell>
          <cell r="Q282">
            <v>3750</v>
          </cell>
          <cell r="R282" t="str">
            <v>Y</v>
          </cell>
          <cell r="W282">
            <v>33.582099999999997</v>
          </cell>
        </row>
        <row r="283">
          <cell r="C283" t="str">
            <v>M</v>
          </cell>
          <cell r="O283" t="str">
            <v>Male</v>
          </cell>
          <cell r="P283" t="str">
            <v>Y</v>
          </cell>
          <cell r="Q283">
            <v>250</v>
          </cell>
          <cell r="R283" t="str">
            <v>Y</v>
          </cell>
          <cell r="W283">
            <v>8.1722000000000001</v>
          </cell>
        </row>
        <row r="284">
          <cell r="C284" t="str">
            <v>M</v>
          </cell>
          <cell r="O284" t="str">
            <v>Male</v>
          </cell>
          <cell r="P284" t="str">
            <v>Y</v>
          </cell>
          <cell r="Q284">
            <v>2192.98</v>
          </cell>
          <cell r="R284" t="str">
            <v>Y</v>
          </cell>
          <cell r="W284">
            <v>18.822800000000001</v>
          </cell>
        </row>
        <row r="285">
          <cell r="C285" t="str">
            <v>M</v>
          </cell>
          <cell r="O285" t="str">
            <v>Male</v>
          </cell>
          <cell r="P285" t="str">
            <v>Y</v>
          </cell>
          <cell r="Q285">
            <v>900</v>
          </cell>
          <cell r="R285" t="str">
            <v>Y</v>
          </cell>
          <cell r="W285">
            <v>12.9213</v>
          </cell>
        </row>
        <row r="286">
          <cell r="C286" t="str">
            <v>F</v>
          </cell>
          <cell r="O286" t="str">
            <v>Female</v>
          </cell>
          <cell r="P286" t="str">
            <v>Y</v>
          </cell>
          <cell r="Q286">
            <v>16550</v>
          </cell>
          <cell r="R286" t="str">
            <v>Y</v>
          </cell>
          <cell r="W286">
            <v>15.4834</v>
          </cell>
        </row>
        <row r="287">
          <cell r="C287" t="str">
            <v>F</v>
          </cell>
          <cell r="O287" t="str">
            <v>Female</v>
          </cell>
          <cell r="P287" t="str">
            <v>Y</v>
          </cell>
          <cell r="Q287">
            <v>1450</v>
          </cell>
          <cell r="R287" t="str">
            <v>Y</v>
          </cell>
          <cell r="W287">
            <v>14.3683</v>
          </cell>
        </row>
        <row r="288">
          <cell r="C288" t="str">
            <v>M</v>
          </cell>
          <cell r="O288" t="str">
            <v>Male</v>
          </cell>
          <cell r="P288" t="str">
            <v>Y</v>
          </cell>
          <cell r="Q288">
            <v>93960</v>
          </cell>
          <cell r="R288" t="str">
            <v>Y</v>
          </cell>
          <cell r="W288">
            <v>101.48050000000001</v>
          </cell>
        </row>
        <row r="289">
          <cell r="C289" t="str">
            <v>F</v>
          </cell>
          <cell r="O289" t="str">
            <v>Female</v>
          </cell>
          <cell r="P289" t="str">
            <v>Y</v>
          </cell>
          <cell r="Q289">
            <v>550</v>
          </cell>
          <cell r="R289" t="str">
            <v>Y</v>
          </cell>
          <cell r="W289">
            <v>16.888999999999999</v>
          </cell>
        </row>
        <row r="290">
          <cell r="C290" t="str">
            <v>F</v>
          </cell>
          <cell r="O290" t="str">
            <v>Female</v>
          </cell>
          <cell r="P290" t="str">
            <v>Y</v>
          </cell>
          <cell r="Q290">
            <v>400</v>
          </cell>
          <cell r="R290" t="str">
            <v>Y</v>
          </cell>
          <cell r="W290">
            <v>13.2453</v>
          </cell>
        </row>
        <row r="291">
          <cell r="C291" t="str">
            <v>M</v>
          </cell>
          <cell r="O291" t="str">
            <v>Male</v>
          </cell>
          <cell r="P291" t="str">
            <v>Y</v>
          </cell>
          <cell r="Q291">
            <v>5800</v>
          </cell>
          <cell r="R291" t="str">
            <v>Y</v>
          </cell>
          <cell r="W291">
            <v>35.3309</v>
          </cell>
        </row>
        <row r="292">
          <cell r="C292" t="str">
            <v>M</v>
          </cell>
          <cell r="O292" t="str">
            <v>Male</v>
          </cell>
          <cell r="P292" t="str">
            <v>Y</v>
          </cell>
          <cell r="Q292">
            <v>3450</v>
          </cell>
          <cell r="R292" t="str">
            <v>Y</v>
          </cell>
          <cell r="W292">
            <v>31.789300000000001</v>
          </cell>
        </row>
        <row r="293">
          <cell r="C293" t="str">
            <v>M</v>
          </cell>
          <cell r="O293" t="str">
            <v>Male</v>
          </cell>
          <cell r="P293" t="str">
            <v>Y</v>
          </cell>
          <cell r="Q293">
            <v>2050</v>
          </cell>
          <cell r="R293" t="str">
            <v>Y</v>
          </cell>
          <cell r="W293">
            <v>16.847999999999999</v>
          </cell>
        </row>
        <row r="294">
          <cell r="C294" t="str">
            <v>M</v>
          </cell>
          <cell r="O294" t="str">
            <v>Male</v>
          </cell>
          <cell r="P294" t="str">
            <v>Y</v>
          </cell>
          <cell r="Q294">
            <v>750</v>
          </cell>
          <cell r="R294" t="str">
            <v>Y</v>
          </cell>
          <cell r="W294">
            <v>10.847099999999999</v>
          </cell>
        </row>
        <row r="295">
          <cell r="C295" t="str">
            <v>M</v>
          </cell>
          <cell r="O295" t="str">
            <v>Male</v>
          </cell>
          <cell r="P295" t="str">
            <v>Y</v>
          </cell>
          <cell r="Q295">
            <v>400</v>
          </cell>
          <cell r="R295" t="str">
            <v>Y</v>
          </cell>
          <cell r="W295">
            <v>21.526199999999999</v>
          </cell>
        </row>
        <row r="296">
          <cell r="C296" t="str">
            <v>M</v>
          </cell>
          <cell r="O296" t="str">
            <v>Male</v>
          </cell>
          <cell r="P296" t="str">
            <v>Y</v>
          </cell>
          <cell r="Q296">
            <v>4600</v>
          </cell>
          <cell r="R296" t="str">
            <v>Y</v>
          </cell>
          <cell r="W296">
            <v>24.579499999999999</v>
          </cell>
        </row>
        <row r="297">
          <cell r="C297" t="str">
            <v>F</v>
          </cell>
          <cell r="O297" t="str">
            <v>Female</v>
          </cell>
          <cell r="P297" t="str">
            <v>Y</v>
          </cell>
          <cell r="Q297">
            <v>1450</v>
          </cell>
          <cell r="R297" t="str">
            <v>Y</v>
          </cell>
          <cell r="W297">
            <v>14.0984</v>
          </cell>
        </row>
        <row r="298">
          <cell r="C298" t="str">
            <v>F</v>
          </cell>
          <cell r="O298" t="str">
            <v>Female</v>
          </cell>
          <cell r="P298" t="str">
            <v>Y</v>
          </cell>
          <cell r="Q298">
            <v>3700</v>
          </cell>
          <cell r="R298" t="str">
            <v>Y</v>
          </cell>
          <cell r="W298">
            <v>33.193899999999999</v>
          </cell>
        </row>
        <row r="299">
          <cell r="C299" t="str">
            <v>M</v>
          </cell>
          <cell r="O299" t="str">
            <v>Male</v>
          </cell>
          <cell r="P299" t="str">
            <v>Y</v>
          </cell>
          <cell r="Q299">
            <v>6400</v>
          </cell>
          <cell r="R299" t="str">
            <v>Y</v>
          </cell>
          <cell r="W299">
            <v>42.944499999999998</v>
          </cell>
        </row>
        <row r="300">
          <cell r="C300" t="str">
            <v>M</v>
          </cell>
          <cell r="O300" t="str">
            <v>Male</v>
          </cell>
          <cell r="P300" t="str">
            <v>Y</v>
          </cell>
          <cell r="Q300">
            <v>1200</v>
          </cell>
          <cell r="R300" t="str">
            <v>Y</v>
          </cell>
          <cell r="W300">
            <v>19.412500000000001</v>
          </cell>
        </row>
        <row r="301">
          <cell r="C301" t="str">
            <v>F</v>
          </cell>
          <cell r="O301" t="str">
            <v>Female</v>
          </cell>
          <cell r="P301" t="str">
            <v>Y</v>
          </cell>
          <cell r="Q301">
            <v>1800</v>
          </cell>
          <cell r="R301" t="str">
            <v>Y</v>
          </cell>
          <cell r="W301">
            <v>14.5837</v>
          </cell>
        </row>
        <row r="302">
          <cell r="C302" t="str">
            <v>M</v>
          </cell>
          <cell r="O302" t="str">
            <v>Male</v>
          </cell>
          <cell r="P302" t="str">
            <v>Y</v>
          </cell>
          <cell r="Q302">
            <v>900</v>
          </cell>
          <cell r="R302" t="str">
            <v>Y</v>
          </cell>
          <cell r="W302">
            <v>14.480700000000001</v>
          </cell>
        </row>
        <row r="303">
          <cell r="C303" t="str">
            <v>M</v>
          </cell>
          <cell r="O303" t="str">
            <v>Male</v>
          </cell>
          <cell r="P303" t="str">
            <v>Y</v>
          </cell>
          <cell r="Q303">
            <v>60030</v>
          </cell>
          <cell r="R303" t="str">
            <v>Y</v>
          </cell>
          <cell r="W303">
            <v>122.2971</v>
          </cell>
        </row>
        <row r="304">
          <cell r="C304" t="str">
            <v>F</v>
          </cell>
          <cell r="O304" t="str">
            <v>Female</v>
          </cell>
          <cell r="P304" t="str">
            <v>Y</v>
          </cell>
          <cell r="Q304">
            <v>2250</v>
          </cell>
          <cell r="R304" t="str">
            <v>Y</v>
          </cell>
          <cell r="W304">
            <v>23.7803</v>
          </cell>
        </row>
        <row r="305">
          <cell r="C305" t="str">
            <v>M</v>
          </cell>
          <cell r="O305" t="str">
            <v>Male</v>
          </cell>
          <cell r="P305" t="str">
            <v>Y</v>
          </cell>
          <cell r="Q305">
            <v>4100</v>
          </cell>
          <cell r="R305" t="str">
            <v>Y</v>
          </cell>
          <cell r="W305">
            <v>25.797599999999999</v>
          </cell>
        </row>
        <row r="306">
          <cell r="C306" t="str">
            <v>M</v>
          </cell>
          <cell r="O306" t="str">
            <v>Male</v>
          </cell>
          <cell r="P306" t="str">
            <v>Y</v>
          </cell>
          <cell r="Q306">
            <v>3149.2200000000003</v>
          </cell>
          <cell r="R306" t="str">
            <v>Y</v>
          </cell>
          <cell r="W306">
            <v>19.5473</v>
          </cell>
        </row>
        <row r="307">
          <cell r="C307" t="str">
            <v>M</v>
          </cell>
          <cell r="O307" t="str">
            <v>Male</v>
          </cell>
          <cell r="P307" t="str">
            <v>Y</v>
          </cell>
          <cell r="Q307">
            <v>2100</v>
          </cell>
          <cell r="R307" t="str">
            <v>Y</v>
          </cell>
          <cell r="W307">
            <v>18.617599999999999</v>
          </cell>
        </row>
        <row r="308">
          <cell r="C308" t="str">
            <v>M</v>
          </cell>
          <cell r="O308" t="str">
            <v>Male</v>
          </cell>
          <cell r="P308" t="str">
            <v>Y</v>
          </cell>
          <cell r="Q308">
            <v>2900</v>
          </cell>
          <cell r="R308" t="str">
            <v>Y</v>
          </cell>
          <cell r="W308">
            <v>26.375499999999999</v>
          </cell>
        </row>
        <row r="309">
          <cell r="C309" t="str">
            <v>M</v>
          </cell>
          <cell r="O309" t="str">
            <v>Male</v>
          </cell>
          <cell r="P309" t="str">
            <v>Y</v>
          </cell>
          <cell r="Q309">
            <v>800</v>
          </cell>
          <cell r="R309" t="str">
            <v>Y</v>
          </cell>
          <cell r="W309">
            <v>11.7873</v>
          </cell>
        </row>
        <row r="310">
          <cell r="C310" t="str">
            <v>F</v>
          </cell>
          <cell r="O310" t="str">
            <v>Female</v>
          </cell>
          <cell r="P310" t="str">
            <v>Y</v>
          </cell>
          <cell r="Q310">
            <v>1500</v>
          </cell>
          <cell r="R310" t="str">
            <v>Y</v>
          </cell>
          <cell r="W310">
            <v>12.5661</v>
          </cell>
        </row>
        <row r="311">
          <cell r="C311" t="str">
            <v>M</v>
          </cell>
          <cell r="O311" t="str">
            <v>Male</v>
          </cell>
          <cell r="P311" t="str">
            <v>Y</v>
          </cell>
          <cell r="Q311">
            <v>1950</v>
          </cell>
          <cell r="R311" t="str">
            <v>Y</v>
          </cell>
          <cell r="W311">
            <v>28.061299999999999</v>
          </cell>
        </row>
        <row r="312">
          <cell r="C312" t="str">
            <v>F</v>
          </cell>
          <cell r="O312" t="str">
            <v>Female</v>
          </cell>
          <cell r="P312" t="str">
            <v>Y</v>
          </cell>
          <cell r="Q312">
            <v>18650</v>
          </cell>
          <cell r="R312" t="str">
            <v>Y</v>
          </cell>
          <cell r="W312">
            <v>15.972300000000001</v>
          </cell>
        </row>
        <row r="313">
          <cell r="C313" t="str">
            <v>M</v>
          </cell>
          <cell r="O313" t="str">
            <v>Male</v>
          </cell>
          <cell r="P313" t="str">
            <v>Y</v>
          </cell>
          <cell r="Q313">
            <v>1300</v>
          </cell>
          <cell r="R313" t="str">
            <v>Y</v>
          </cell>
          <cell r="W313">
            <v>18.413399999999999</v>
          </cell>
        </row>
        <row r="314">
          <cell r="C314" t="str">
            <v>M</v>
          </cell>
          <cell r="O314" t="str">
            <v>Male</v>
          </cell>
          <cell r="P314" t="str">
            <v>N</v>
          </cell>
          <cell r="Q314">
            <v>0</v>
          </cell>
          <cell r="R314" t="str">
            <v>N</v>
          </cell>
          <cell r="W314" t="str">
            <v/>
          </cell>
        </row>
        <row r="315">
          <cell r="C315" t="str">
            <v>F</v>
          </cell>
          <cell r="O315" t="str">
            <v>Female</v>
          </cell>
          <cell r="P315" t="str">
            <v>Y</v>
          </cell>
          <cell r="Q315">
            <v>800</v>
          </cell>
          <cell r="R315" t="str">
            <v>Y</v>
          </cell>
          <cell r="W315">
            <v>16.257999999999999</v>
          </cell>
        </row>
        <row r="316">
          <cell r="C316" t="str">
            <v>F</v>
          </cell>
          <cell r="O316" t="str">
            <v>Female</v>
          </cell>
          <cell r="P316" t="str">
            <v>Y</v>
          </cell>
          <cell r="Q316">
            <v>16200</v>
          </cell>
          <cell r="R316" t="str">
            <v>Y</v>
          </cell>
          <cell r="W316">
            <v>48.045900000000003</v>
          </cell>
        </row>
        <row r="317">
          <cell r="C317" t="str">
            <v>M</v>
          </cell>
          <cell r="O317" t="str">
            <v>Male</v>
          </cell>
          <cell r="P317" t="str">
            <v>Y</v>
          </cell>
          <cell r="Q317">
            <v>550</v>
          </cell>
          <cell r="R317" t="str">
            <v>Y</v>
          </cell>
          <cell r="W317">
            <v>15.9656</v>
          </cell>
        </row>
        <row r="318">
          <cell r="C318" t="str">
            <v>M</v>
          </cell>
          <cell r="O318" t="str">
            <v>Male</v>
          </cell>
          <cell r="P318" t="str">
            <v>Y</v>
          </cell>
          <cell r="Q318">
            <v>64860</v>
          </cell>
          <cell r="R318" t="str">
            <v>Y</v>
          </cell>
          <cell r="W318">
            <v>52.413899999999998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workbookViewId="0">
      <selection activeCell="J19" sqref="J19"/>
    </sheetView>
  </sheetViews>
  <sheetFormatPr defaultRowHeight="15" outlineLevelRow="1" x14ac:dyDescent="0.25"/>
  <cols>
    <col min="1" max="2" width="3.7109375" style="2" customWidth="1"/>
    <col min="3" max="3" width="40.7109375" style="2" customWidth="1"/>
    <col min="4" max="4" width="3.7109375" style="2" customWidth="1"/>
    <col min="5" max="5" width="10.7109375" style="2" customWidth="1"/>
    <col min="6" max="6" width="3.7109375" style="2" customWidth="1"/>
    <col min="7" max="7" width="10.7109375" style="2" customWidth="1"/>
    <col min="8" max="8" width="3.7109375" style="2" customWidth="1"/>
    <col min="9" max="10" width="9.140625" style="2"/>
    <col min="11" max="11" width="1.42578125" style="2" customWidth="1"/>
    <col min="12" max="16384" width="9.140625" style="2"/>
  </cols>
  <sheetData>
    <row r="1" spans="1:7" ht="18" x14ac:dyDescent="0.25">
      <c r="A1" s="1" t="s">
        <v>0</v>
      </c>
    </row>
    <row r="3" spans="1:7" x14ac:dyDescent="0.25">
      <c r="A3" s="3" t="s">
        <v>1</v>
      </c>
    </row>
    <row r="6" spans="1:7" x14ac:dyDescent="0.25">
      <c r="A6" s="4">
        <v>1</v>
      </c>
      <c r="B6" s="5" t="s">
        <v>2</v>
      </c>
    </row>
    <row r="7" spans="1:7" x14ac:dyDescent="0.25">
      <c r="C7" s="6" t="s">
        <v>3</v>
      </c>
      <c r="G7" s="6"/>
    </row>
    <row r="10" spans="1:7" x14ac:dyDescent="0.25">
      <c r="B10" s="4" t="s">
        <v>4</v>
      </c>
      <c r="C10" s="4" t="s">
        <v>5</v>
      </c>
    </row>
    <row r="12" spans="1:7" x14ac:dyDescent="0.25">
      <c r="C12" s="6" t="s">
        <v>6</v>
      </c>
      <c r="E12" s="7">
        <f>SUMIFS([1]Consol!W$2:W$318,[1]Consol!C$2:C$318,"M",[1]Consol!R$2:R$318,"Y")</f>
        <v>4836.1707000000006</v>
      </c>
    </row>
    <row r="13" spans="1:7" x14ac:dyDescent="0.25">
      <c r="E13" s="8"/>
    </row>
    <row r="14" spans="1:7" x14ac:dyDescent="0.25">
      <c r="C14" s="6" t="s">
        <v>7</v>
      </c>
      <c r="E14" s="8">
        <f>COUNTIFS([1]Consol!C$2:C$318,"M",[1]Consol!R$2:R$318,"Y")</f>
        <v>215</v>
      </c>
    </row>
    <row r="15" spans="1:7" x14ac:dyDescent="0.25">
      <c r="E15" s="8"/>
    </row>
    <row r="16" spans="1:7" x14ac:dyDescent="0.25">
      <c r="C16" s="6" t="s">
        <v>8</v>
      </c>
      <c r="E16" s="9">
        <f>ROUND((E12/E14),4)</f>
        <v>22.4938</v>
      </c>
    </row>
    <row r="17" spans="2:6" x14ac:dyDescent="0.25">
      <c r="E17" s="8"/>
    </row>
    <row r="18" spans="2:6" x14ac:dyDescent="0.25">
      <c r="E18" s="8"/>
    </row>
    <row r="19" spans="2:6" x14ac:dyDescent="0.25">
      <c r="C19" s="6" t="s">
        <v>9</v>
      </c>
      <c r="E19" s="7">
        <f>SUMIFS([1]Consol!W$2:W$318,[1]Consol!C$2:C$318,"F",[1]Consol!R$2:R$318,"Y")</f>
        <v>1709.0641000000003</v>
      </c>
    </row>
    <row r="20" spans="2:6" x14ac:dyDescent="0.25">
      <c r="E20" s="8"/>
    </row>
    <row r="21" spans="2:6" x14ac:dyDescent="0.25">
      <c r="C21" s="6" t="s">
        <v>10</v>
      </c>
      <c r="E21" s="8">
        <f>COUNTIFS([1]Consol!C$2:C$318,"F",[1]Consol!R$2:R$318,"Y")</f>
        <v>91</v>
      </c>
    </row>
    <row r="22" spans="2:6" x14ac:dyDescent="0.25">
      <c r="E22" s="8"/>
    </row>
    <row r="23" spans="2:6" x14ac:dyDescent="0.25">
      <c r="C23" s="6" t="s">
        <v>11</v>
      </c>
      <c r="E23" s="9">
        <f>ROUND((E19/E21),4)</f>
        <v>18.780899999999999</v>
      </c>
    </row>
    <row r="25" spans="2:6" x14ac:dyDescent="0.25">
      <c r="B25" s="10"/>
      <c r="C25" s="11"/>
      <c r="D25" s="11"/>
      <c r="E25" s="11"/>
      <c r="F25" s="12"/>
    </row>
    <row r="26" spans="2:6" x14ac:dyDescent="0.25">
      <c r="B26" s="13"/>
      <c r="C26" s="14" t="s">
        <v>12</v>
      </c>
      <c r="D26" s="14"/>
      <c r="E26" s="15">
        <f>ROUND((E16-E23)/E16*100,1)</f>
        <v>16.5</v>
      </c>
      <c r="F26" s="16"/>
    </row>
    <row r="27" spans="2:6" x14ac:dyDescent="0.25">
      <c r="B27" s="17"/>
      <c r="C27" s="18"/>
      <c r="D27" s="18"/>
      <c r="E27" s="18"/>
      <c r="F27" s="19"/>
    </row>
    <row r="30" spans="2:6" x14ac:dyDescent="0.25">
      <c r="B30" s="4" t="s">
        <v>13</v>
      </c>
      <c r="C30" s="4" t="s">
        <v>14</v>
      </c>
    </row>
    <row r="32" spans="2:6" x14ac:dyDescent="0.25">
      <c r="C32" s="6" t="s">
        <v>15</v>
      </c>
      <c r="E32" s="20">
        <f>+'[1]Med-OP'!K110</f>
        <v>17.811</v>
      </c>
    </row>
    <row r="33" spans="1:7" x14ac:dyDescent="0.25">
      <c r="E33" s="8"/>
    </row>
    <row r="34" spans="1:7" x14ac:dyDescent="0.25">
      <c r="C34" s="6" t="s">
        <v>16</v>
      </c>
      <c r="E34" s="20">
        <f>+'[1]Med-OP'!K263</f>
        <v>15.972300000000001</v>
      </c>
    </row>
    <row r="36" spans="1:7" x14ac:dyDescent="0.25">
      <c r="B36" s="10"/>
      <c r="C36" s="11"/>
      <c r="D36" s="11"/>
      <c r="E36" s="11"/>
      <c r="F36" s="12"/>
    </row>
    <row r="37" spans="1:7" x14ac:dyDescent="0.25">
      <c r="B37" s="13"/>
      <c r="C37" s="14" t="s">
        <v>17</v>
      </c>
      <c r="D37" s="14"/>
      <c r="E37" s="15">
        <f>ROUND((E32-E34)/E32*100,1)</f>
        <v>10.3</v>
      </c>
      <c r="F37" s="16"/>
    </row>
    <row r="38" spans="1:7" x14ac:dyDescent="0.25">
      <c r="B38" s="17"/>
      <c r="C38" s="18"/>
      <c r="D38" s="18"/>
      <c r="E38" s="18"/>
      <c r="F38" s="19"/>
    </row>
    <row r="41" spans="1:7" x14ac:dyDescent="0.25">
      <c r="A41" s="21">
        <v>2</v>
      </c>
      <c r="B41" s="22" t="s">
        <v>18</v>
      </c>
      <c r="C41" s="23"/>
      <c r="D41" s="23"/>
      <c r="E41" s="23"/>
      <c r="F41" s="23"/>
      <c r="G41" s="23"/>
    </row>
    <row r="42" spans="1:7" x14ac:dyDescent="0.25">
      <c r="A42" s="21"/>
      <c r="B42" s="22"/>
      <c r="C42" s="24" t="s">
        <v>19</v>
      </c>
      <c r="D42" s="23"/>
      <c r="E42" s="23"/>
      <c r="F42" s="23"/>
      <c r="G42" s="23"/>
    </row>
    <row r="43" spans="1:7" x14ac:dyDescent="0.25">
      <c r="A43" s="23"/>
      <c r="B43" s="23"/>
      <c r="C43" s="23"/>
      <c r="D43" s="23"/>
      <c r="E43" s="23"/>
      <c r="F43" s="23"/>
      <c r="G43" s="23"/>
    </row>
    <row r="44" spans="1:7" x14ac:dyDescent="0.25">
      <c r="A44" s="23"/>
      <c r="B44" s="23"/>
      <c r="C44" s="23"/>
      <c r="D44" s="23"/>
      <c r="E44" s="23"/>
      <c r="F44" s="23"/>
      <c r="G44" s="23"/>
    </row>
    <row r="45" spans="1:7" x14ac:dyDescent="0.25">
      <c r="A45" s="23"/>
      <c r="B45" s="21" t="s">
        <v>4</v>
      </c>
      <c r="C45" s="21" t="s">
        <v>20</v>
      </c>
      <c r="D45" s="23"/>
      <c r="E45" s="23"/>
      <c r="F45" s="23"/>
      <c r="G45" s="23"/>
    </row>
    <row r="46" spans="1:7" x14ac:dyDescent="0.25">
      <c r="A46" s="23"/>
      <c r="B46" s="23"/>
      <c r="C46" s="23"/>
      <c r="D46" s="23"/>
      <c r="E46" s="23"/>
      <c r="F46" s="23"/>
      <c r="G46" s="23"/>
    </row>
    <row r="47" spans="1:7" x14ac:dyDescent="0.25">
      <c r="A47" s="23"/>
      <c r="B47" s="23"/>
      <c r="C47" s="24" t="s">
        <v>21</v>
      </c>
      <c r="D47" s="23"/>
      <c r="E47" s="25">
        <f>COUNTIFS([1]Consol!O$2:O$318,"Male",[1]Consol!P$2:P$318,"Y",[1]Consol!Q$2:Q$318,"&gt;0")</f>
        <v>205</v>
      </c>
      <c r="F47" s="23"/>
      <c r="G47" s="23"/>
    </row>
    <row r="48" spans="1:7" x14ac:dyDescent="0.25">
      <c r="A48" s="23"/>
      <c r="B48" s="23"/>
      <c r="C48" s="23"/>
      <c r="D48" s="23"/>
      <c r="E48" s="25"/>
      <c r="F48" s="23"/>
      <c r="G48" s="23"/>
    </row>
    <row r="49" spans="1:7" x14ac:dyDescent="0.25">
      <c r="A49" s="23"/>
      <c r="B49" s="23"/>
      <c r="C49" s="24" t="s">
        <v>22</v>
      </c>
      <c r="D49" s="23"/>
      <c r="E49" s="25">
        <f>COUNTIFS([1]Consol!O$2:O$318,"Male",[1]Consol!P$2:P$318,"Y")</f>
        <v>215</v>
      </c>
      <c r="F49" s="23"/>
      <c r="G49" s="23"/>
    </row>
    <row r="50" spans="1:7" x14ac:dyDescent="0.25">
      <c r="A50" s="23"/>
      <c r="B50" s="23"/>
      <c r="C50" s="24"/>
      <c r="D50" s="23"/>
      <c r="E50" s="23"/>
      <c r="F50" s="23"/>
      <c r="G50" s="23"/>
    </row>
    <row r="51" spans="1:7" x14ac:dyDescent="0.25">
      <c r="A51" s="23"/>
      <c r="B51" s="26"/>
      <c r="C51" s="27"/>
      <c r="D51" s="27"/>
      <c r="E51" s="27"/>
      <c r="F51" s="28"/>
      <c r="G51" s="23"/>
    </row>
    <row r="52" spans="1:7" x14ac:dyDescent="0.25">
      <c r="A52" s="23"/>
      <c r="B52" s="29"/>
      <c r="C52" s="30" t="s">
        <v>23</v>
      </c>
      <c r="D52" s="30"/>
      <c r="E52" s="31">
        <f>ROUND((E47/E49)*100,1)</f>
        <v>95.3</v>
      </c>
      <c r="F52" s="32"/>
      <c r="G52" s="23"/>
    </row>
    <row r="53" spans="1:7" x14ac:dyDescent="0.25">
      <c r="A53" s="23"/>
      <c r="B53" s="33"/>
      <c r="C53" s="34"/>
      <c r="D53" s="34"/>
      <c r="E53" s="34"/>
      <c r="F53" s="35"/>
      <c r="G53" s="23"/>
    </row>
    <row r="54" spans="1:7" x14ac:dyDescent="0.25">
      <c r="A54" s="23"/>
      <c r="B54" s="23"/>
      <c r="C54" s="23"/>
      <c r="D54" s="23"/>
      <c r="E54" s="23"/>
      <c r="F54" s="23"/>
      <c r="G54" s="23"/>
    </row>
    <row r="55" spans="1:7" x14ac:dyDescent="0.25">
      <c r="A55" s="23"/>
      <c r="B55" s="23"/>
      <c r="C55" s="23"/>
      <c r="D55" s="23"/>
      <c r="E55" s="23"/>
      <c r="F55" s="23"/>
      <c r="G55" s="23"/>
    </row>
    <row r="56" spans="1:7" x14ac:dyDescent="0.25">
      <c r="A56" s="23"/>
      <c r="B56" s="23"/>
      <c r="C56" s="24" t="s">
        <v>24</v>
      </c>
      <c r="D56" s="23"/>
      <c r="E56" s="25">
        <f>COUNTIFS([1]Consol!O$2:O$318,"Female",[1]Consol!P$2:P$318,"Y",[1]Consol!Q$2:Q$318,"&gt;0")</f>
        <v>87</v>
      </c>
      <c r="F56" s="23"/>
      <c r="G56" s="23"/>
    </row>
    <row r="57" spans="1:7" x14ac:dyDescent="0.25">
      <c r="A57" s="23"/>
      <c r="B57" s="23"/>
      <c r="C57" s="23"/>
      <c r="D57" s="23"/>
      <c r="E57" s="25"/>
      <c r="F57" s="23"/>
      <c r="G57" s="23"/>
    </row>
    <row r="58" spans="1:7" x14ac:dyDescent="0.25">
      <c r="A58" s="23"/>
      <c r="B58" s="23"/>
      <c r="C58" s="24" t="s">
        <v>25</v>
      </c>
      <c r="D58" s="23"/>
      <c r="E58" s="25">
        <f>COUNTIFS([1]Consol!O$2:O$318,"Female",[1]Consol!P$2:P$318,"Y")</f>
        <v>91</v>
      </c>
      <c r="F58" s="23"/>
      <c r="G58" s="23"/>
    </row>
    <row r="59" spans="1:7" x14ac:dyDescent="0.25">
      <c r="A59" s="23"/>
      <c r="B59" s="23"/>
      <c r="C59" s="23"/>
      <c r="D59" s="23"/>
      <c r="E59" s="23"/>
      <c r="F59" s="23"/>
      <c r="G59" s="23"/>
    </row>
    <row r="60" spans="1:7" x14ac:dyDescent="0.25">
      <c r="A60" s="23"/>
      <c r="B60" s="26"/>
      <c r="C60" s="27"/>
      <c r="D60" s="27"/>
      <c r="E60" s="27"/>
      <c r="F60" s="28"/>
      <c r="G60" s="23"/>
    </row>
    <row r="61" spans="1:7" x14ac:dyDescent="0.25">
      <c r="A61" s="23"/>
      <c r="B61" s="29"/>
      <c r="C61" s="30" t="s">
        <v>26</v>
      </c>
      <c r="D61" s="30"/>
      <c r="E61" s="31">
        <f>ROUND((E56/E58)*100,1)</f>
        <v>95.6</v>
      </c>
      <c r="F61" s="36"/>
      <c r="G61" s="23"/>
    </row>
    <row r="62" spans="1:7" x14ac:dyDescent="0.25">
      <c r="A62" s="23"/>
      <c r="B62" s="33"/>
      <c r="C62" s="34"/>
      <c r="D62" s="34"/>
      <c r="E62" s="34"/>
      <c r="F62" s="35"/>
      <c r="G62" s="23"/>
    </row>
    <row r="63" spans="1:7" x14ac:dyDescent="0.25">
      <c r="A63" s="23"/>
      <c r="B63" s="23"/>
      <c r="C63" s="23"/>
      <c r="D63" s="23"/>
      <c r="E63" s="23"/>
      <c r="F63" s="23"/>
      <c r="G63" s="23"/>
    </row>
    <row r="64" spans="1:7" x14ac:dyDescent="0.25">
      <c r="A64" s="23"/>
      <c r="B64" s="23"/>
      <c r="C64" s="23"/>
      <c r="D64" s="23"/>
      <c r="E64" s="23"/>
      <c r="F64" s="23"/>
      <c r="G64" s="23"/>
    </row>
    <row r="65" spans="1:7" x14ac:dyDescent="0.25">
      <c r="A65" s="23"/>
      <c r="B65" s="21" t="s">
        <v>13</v>
      </c>
      <c r="C65" s="21" t="s">
        <v>27</v>
      </c>
      <c r="D65" s="23"/>
      <c r="E65" s="23"/>
      <c r="F65" s="23"/>
      <c r="G65" s="23"/>
    </row>
    <row r="66" spans="1:7" x14ac:dyDescent="0.25">
      <c r="A66" s="23"/>
      <c r="B66" s="23"/>
      <c r="C66" s="23"/>
      <c r="D66" s="23"/>
      <c r="E66" s="23"/>
      <c r="F66" s="23"/>
      <c r="G66" s="23"/>
    </row>
    <row r="67" spans="1:7" x14ac:dyDescent="0.25">
      <c r="A67" s="23"/>
      <c r="B67" s="23"/>
      <c r="C67" s="24" t="s">
        <v>28</v>
      </c>
      <c r="D67" s="23"/>
      <c r="E67" s="37">
        <f>SUMIFS([1]Consol!Q$2:Q$318,[1]Consol!O$2:O$318,"Male",[1]Consol!P$2:P$318,"Y")</f>
        <v>1264060.1699999997</v>
      </c>
      <c r="F67" s="23"/>
      <c r="G67" s="23"/>
    </row>
    <row r="68" spans="1:7" x14ac:dyDescent="0.25">
      <c r="A68" s="23"/>
      <c r="B68" s="23"/>
      <c r="C68" s="23"/>
      <c r="D68" s="23"/>
      <c r="E68" s="25"/>
      <c r="F68" s="23"/>
      <c r="G68" s="23"/>
    </row>
    <row r="69" spans="1:7" x14ac:dyDescent="0.25">
      <c r="A69" s="23"/>
      <c r="B69" s="23"/>
      <c r="C69" s="24" t="s">
        <v>22</v>
      </c>
      <c r="D69" s="23"/>
      <c r="E69" s="25">
        <f>+E49</f>
        <v>215</v>
      </c>
      <c r="F69" s="23"/>
      <c r="G69" s="23"/>
    </row>
    <row r="70" spans="1:7" x14ac:dyDescent="0.25">
      <c r="A70" s="23"/>
      <c r="B70" s="23"/>
      <c r="C70" s="23"/>
      <c r="D70" s="23"/>
      <c r="E70" s="25"/>
      <c r="F70" s="23"/>
      <c r="G70" s="23"/>
    </row>
    <row r="71" spans="1:7" x14ac:dyDescent="0.25">
      <c r="A71" s="23"/>
      <c r="B71" s="23"/>
      <c r="C71" s="24" t="s">
        <v>29</v>
      </c>
      <c r="D71" s="23"/>
      <c r="E71" s="37">
        <f>ROUND((E67/E69),2)</f>
        <v>5879.35</v>
      </c>
      <c r="F71" s="23"/>
      <c r="G71" s="23"/>
    </row>
    <row r="72" spans="1:7" x14ac:dyDescent="0.25">
      <c r="A72" s="23"/>
      <c r="B72" s="23"/>
      <c r="C72" s="23"/>
      <c r="D72" s="23"/>
      <c r="E72" s="25"/>
      <c r="F72" s="23"/>
      <c r="G72" s="23"/>
    </row>
    <row r="73" spans="1:7" x14ac:dyDescent="0.25">
      <c r="A73" s="23"/>
      <c r="B73" s="23"/>
      <c r="C73" s="23"/>
      <c r="D73" s="23"/>
      <c r="E73" s="25"/>
      <c r="F73" s="23"/>
      <c r="G73" s="23"/>
    </row>
    <row r="74" spans="1:7" x14ac:dyDescent="0.25">
      <c r="A74" s="23"/>
      <c r="B74" s="23"/>
      <c r="C74" s="24" t="s">
        <v>30</v>
      </c>
      <c r="D74" s="23"/>
      <c r="E74" s="37">
        <f>SUMIFS([1]Consol!Q$2:Q$318,[1]Consol!O$2:O$318,"Female",[1]Consol!P$2:P$318,"Y")</f>
        <v>441900.58</v>
      </c>
      <c r="F74" s="23"/>
      <c r="G74" s="23"/>
    </row>
    <row r="75" spans="1:7" x14ac:dyDescent="0.25">
      <c r="A75" s="23"/>
      <c r="B75" s="23"/>
      <c r="C75" s="23"/>
      <c r="D75" s="23"/>
      <c r="E75" s="25"/>
      <c r="F75" s="23"/>
      <c r="G75" s="23"/>
    </row>
    <row r="76" spans="1:7" x14ac:dyDescent="0.25">
      <c r="A76" s="23"/>
      <c r="B76" s="23"/>
      <c r="C76" s="24" t="s">
        <v>25</v>
      </c>
      <c r="D76" s="23"/>
      <c r="E76" s="25">
        <f>+E58</f>
        <v>91</v>
      </c>
      <c r="F76" s="23"/>
      <c r="G76" s="23"/>
    </row>
    <row r="77" spans="1:7" x14ac:dyDescent="0.25">
      <c r="A77" s="23"/>
      <c r="B77" s="23"/>
      <c r="C77" s="23"/>
      <c r="D77" s="23"/>
      <c r="E77" s="25"/>
      <c r="F77" s="23"/>
      <c r="G77" s="23"/>
    </row>
    <row r="78" spans="1:7" x14ac:dyDescent="0.25">
      <c r="A78" s="23"/>
      <c r="B78" s="23"/>
      <c r="C78" s="24" t="s">
        <v>31</v>
      </c>
      <c r="D78" s="23"/>
      <c r="E78" s="37">
        <f>ROUND((E74/E76),2)</f>
        <v>4856.05</v>
      </c>
      <c r="F78" s="23"/>
      <c r="G78" s="23"/>
    </row>
    <row r="79" spans="1:7" x14ac:dyDescent="0.25">
      <c r="A79" s="23"/>
      <c r="B79" s="23"/>
      <c r="C79" s="23"/>
      <c r="D79" s="23"/>
      <c r="E79" s="23"/>
      <c r="F79" s="23"/>
      <c r="G79" s="23"/>
    </row>
    <row r="80" spans="1:7" x14ac:dyDescent="0.25">
      <c r="A80" s="23"/>
      <c r="B80" s="26"/>
      <c r="C80" s="27"/>
      <c r="D80" s="27"/>
      <c r="E80" s="27"/>
      <c r="F80" s="28"/>
      <c r="G80" s="23"/>
    </row>
    <row r="81" spans="1:9" x14ac:dyDescent="0.25">
      <c r="A81" s="23"/>
      <c r="B81" s="29"/>
      <c r="C81" s="30" t="s">
        <v>32</v>
      </c>
      <c r="D81" s="30"/>
      <c r="E81" s="31">
        <f>ROUND((E71-E78)/E71*100,1)</f>
        <v>17.399999999999999</v>
      </c>
      <c r="F81" s="36"/>
      <c r="G81" s="23"/>
    </row>
    <row r="82" spans="1:9" x14ac:dyDescent="0.25">
      <c r="A82" s="23"/>
      <c r="B82" s="33"/>
      <c r="C82" s="34"/>
      <c r="D82" s="34"/>
      <c r="E82" s="34"/>
      <c r="F82" s="35"/>
      <c r="G82" s="23"/>
    </row>
    <row r="83" spans="1:9" x14ac:dyDescent="0.25">
      <c r="A83" s="23"/>
      <c r="B83" s="23"/>
      <c r="C83" s="23"/>
      <c r="D83" s="23"/>
      <c r="E83" s="23"/>
      <c r="F83" s="23"/>
      <c r="G83" s="23"/>
    </row>
    <row r="84" spans="1:9" x14ac:dyDescent="0.25">
      <c r="A84" s="23"/>
      <c r="B84" s="23"/>
      <c r="C84" s="23"/>
      <c r="D84" s="23"/>
      <c r="E84" s="23"/>
      <c r="F84" s="23"/>
      <c r="G84" s="23"/>
    </row>
    <row r="85" spans="1:9" x14ac:dyDescent="0.25">
      <c r="A85" s="23"/>
      <c r="B85" s="21" t="s">
        <v>33</v>
      </c>
      <c r="C85" s="21" t="s">
        <v>34</v>
      </c>
      <c r="D85" s="23"/>
      <c r="E85" s="23"/>
      <c r="F85" s="23"/>
      <c r="G85" s="23"/>
    </row>
    <row r="86" spans="1:9" x14ac:dyDescent="0.25">
      <c r="A86" s="23"/>
      <c r="B86" s="23"/>
      <c r="C86" s="23"/>
      <c r="D86" s="23"/>
      <c r="E86" s="23"/>
      <c r="F86" s="23"/>
      <c r="G86" s="23"/>
    </row>
    <row r="87" spans="1:9" x14ac:dyDescent="0.25">
      <c r="A87" s="23"/>
      <c r="B87" s="23"/>
      <c r="C87" s="24" t="s">
        <v>35</v>
      </c>
      <c r="D87" s="23"/>
      <c r="E87" s="38">
        <f>+'[1]Med-B'!K105</f>
        <v>2100</v>
      </c>
      <c r="F87" s="23"/>
      <c r="G87" s="23"/>
    </row>
    <row r="88" spans="1:9" x14ac:dyDescent="0.25">
      <c r="A88" s="23"/>
      <c r="B88" s="23"/>
      <c r="C88" s="23"/>
      <c r="D88" s="23"/>
      <c r="E88" s="25"/>
      <c r="F88" s="23"/>
      <c r="G88" s="23"/>
    </row>
    <row r="89" spans="1:9" x14ac:dyDescent="0.25">
      <c r="A89" s="23"/>
      <c r="B89" s="23"/>
      <c r="C89" s="24" t="s">
        <v>36</v>
      </c>
      <c r="D89" s="23"/>
      <c r="E89" s="38">
        <f>+'[1]Med-B'!K261</f>
        <v>1925</v>
      </c>
      <c r="F89" s="23"/>
      <c r="G89" s="23"/>
    </row>
    <row r="90" spans="1:9" x14ac:dyDescent="0.25">
      <c r="A90" s="23"/>
      <c r="B90" s="23"/>
      <c r="C90" s="23"/>
      <c r="D90" s="23"/>
      <c r="E90" s="23"/>
      <c r="F90" s="23"/>
      <c r="G90" s="23"/>
    </row>
    <row r="91" spans="1:9" x14ac:dyDescent="0.25">
      <c r="A91" s="23"/>
      <c r="B91" s="26"/>
      <c r="C91" s="27"/>
      <c r="D91" s="27"/>
      <c r="E91" s="27"/>
      <c r="F91" s="28"/>
      <c r="G91" s="23"/>
    </row>
    <row r="92" spans="1:9" x14ac:dyDescent="0.25">
      <c r="A92" s="23"/>
      <c r="B92" s="29"/>
      <c r="C92" s="30" t="s">
        <v>37</v>
      </c>
      <c r="D92" s="30"/>
      <c r="E92" s="31">
        <f>ROUND((E87-E89)/E87*100,1)</f>
        <v>8.3000000000000007</v>
      </c>
      <c r="F92" s="36"/>
      <c r="G92" s="23"/>
    </row>
    <row r="93" spans="1:9" x14ac:dyDescent="0.25">
      <c r="A93" s="23"/>
      <c r="B93" s="33"/>
      <c r="C93" s="34"/>
      <c r="D93" s="34"/>
      <c r="E93" s="34"/>
      <c r="F93" s="35"/>
      <c r="G93" s="23"/>
    </row>
    <row r="94" spans="1:9" x14ac:dyDescent="0.25">
      <c r="A94" s="23"/>
      <c r="B94" s="23"/>
      <c r="C94" s="23"/>
      <c r="D94" s="23"/>
      <c r="E94" s="23"/>
      <c r="F94" s="23"/>
      <c r="G94" s="23"/>
    </row>
    <row r="95" spans="1:9" x14ac:dyDescent="0.25">
      <c r="A95" s="23"/>
      <c r="B95" s="23"/>
      <c r="C95" s="23"/>
      <c r="D95" s="23"/>
      <c r="E95" s="23"/>
      <c r="F95" s="23"/>
      <c r="G95" s="23"/>
    </row>
    <row r="96" spans="1:9" x14ac:dyDescent="0.25">
      <c r="A96" s="21">
        <v>3</v>
      </c>
      <c r="B96" s="22" t="s">
        <v>38</v>
      </c>
      <c r="C96" s="23"/>
      <c r="D96" s="23"/>
      <c r="E96" s="23"/>
      <c r="F96" s="23"/>
      <c r="G96" s="23"/>
      <c r="H96" s="23"/>
      <c r="I96" s="23"/>
    </row>
    <row r="97" spans="1:9" x14ac:dyDescent="0.25">
      <c r="A97" s="21"/>
      <c r="B97" s="22"/>
      <c r="C97" s="24" t="s">
        <v>3</v>
      </c>
      <c r="D97" s="23"/>
      <c r="E97" s="23"/>
      <c r="F97" s="23"/>
      <c r="G97" s="23"/>
      <c r="H97" s="23"/>
      <c r="I97" s="23"/>
    </row>
    <row r="98" spans="1:9" x14ac:dyDescent="0.25">
      <c r="A98" s="23"/>
      <c r="B98" s="23"/>
      <c r="C98" s="23"/>
      <c r="D98" s="23"/>
      <c r="E98" s="23"/>
      <c r="F98" s="23"/>
      <c r="G98" s="23"/>
      <c r="H98" s="23"/>
    </row>
    <row r="99" spans="1:9" x14ac:dyDescent="0.25">
      <c r="A99" s="23"/>
      <c r="B99" s="21" t="s">
        <v>4</v>
      </c>
      <c r="C99" s="21" t="s">
        <v>39</v>
      </c>
      <c r="D99" s="23"/>
      <c r="E99" s="23"/>
      <c r="F99" s="23"/>
      <c r="G99" s="23"/>
      <c r="H99" s="23"/>
    </row>
    <row r="100" spans="1:9" x14ac:dyDescent="0.25">
      <c r="A100" s="23"/>
      <c r="B100" s="23"/>
      <c r="C100" s="23"/>
      <c r="D100" s="23"/>
      <c r="E100" s="23"/>
      <c r="F100" s="23"/>
      <c r="G100" s="23"/>
      <c r="H100" s="23"/>
    </row>
    <row r="101" spans="1:9" x14ac:dyDescent="0.25">
      <c r="A101" s="23"/>
      <c r="B101" s="23"/>
      <c r="C101" s="24" t="s">
        <v>40</v>
      </c>
      <c r="D101" s="23"/>
      <c r="E101" s="39" t="s">
        <v>41</v>
      </c>
      <c r="F101" s="25"/>
      <c r="G101" s="39" t="s">
        <v>42</v>
      </c>
      <c r="H101" s="23"/>
    </row>
    <row r="102" spans="1:9" x14ac:dyDescent="0.25">
      <c r="A102" s="23"/>
      <c r="B102" s="23"/>
      <c r="C102" s="23"/>
      <c r="D102" s="23"/>
      <c r="E102" s="25"/>
      <c r="F102" s="25"/>
      <c r="G102" s="25"/>
      <c r="H102" s="23"/>
    </row>
    <row r="103" spans="1:9" x14ac:dyDescent="0.25">
      <c r="A103" s="23"/>
      <c r="B103" s="23"/>
      <c r="C103" s="24" t="s">
        <v>43</v>
      </c>
      <c r="D103" s="23"/>
      <c r="E103" s="40">
        <f>COUNTIF([1]Quartiles!$B3:$B78,"Male")</f>
        <v>63</v>
      </c>
      <c r="F103" s="25"/>
      <c r="G103" s="40">
        <f>COUNTIF([1]Quartiles!$B3:$B78,"Female")</f>
        <v>13</v>
      </c>
      <c r="H103" s="23"/>
    </row>
    <row r="104" spans="1:9" x14ac:dyDescent="0.25">
      <c r="A104" s="23"/>
      <c r="B104" s="23"/>
      <c r="C104" s="23"/>
      <c r="D104" s="23"/>
      <c r="E104" s="25"/>
      <c r="F104" s="25"/>
      <c r="G104" s="25"/>
      <c r="H104" s="23"/>
    </row>
    <row r="105" spans="1:9" x14ac:dyDescent="0.25">
      <c r="A105" s="23"/>
      <c r="B105" s="23"/>
      <c r="C105" s="24" t="s">
        <v>44</v>
      </c>
      <c r="D105" s="23"/>
      <c r="E105" s="40">
        <f>COUNTIF([1]Quartiles!$B79:$B154,"Male")</f>
        <v>55</v>
      </c>
      <c r="F105" s="25"/>
      <c r="G105" s="40">
        <f>COUNTIF([1]Quartiles!$B79:$B154,"Female")</f>
        <v>21</v>
      </c>
      <c r="H105" s="23"/>
    </row>
    <row r="106" spans="1:9" x14ac:dyDescent="0.25">
      <c r="A106" s="23"/>
      <c r="B106" s="23"/>
      <c r="C106" s="23"/>
      <c r="D106" s="23"/>
      <c r="E106" s="25"/>
      <c r="F106" s="25"/>
      <c r="G106" s="25"/>
      <c r="H106" s="23"/>
    </row>
    <row r="107" spans="1:9" x14ac:dyDescent="0.25">
      <c r="A107" s="23"/>
      <c r="B107" s="23"/>
      <c r="C107" s="24" t="s">
        <v>45</v>
      </c>
      <c r="D107" s="23"/>
      <c r="E107" s="40">
        <f>COUNTIF([1]Quartiles!$B155:$B231,"Male")</f>
        <v>41</v>
      </c>
      <c r="F107" s="25"/>
      <c r="G107" s="40">
        <f>COUNTIF([1]Quartiles!$B155:$B231,"Female")</f>
        <v>36</v>
      </c>
      <c r="H107" s="23"/>
    </row>
    <row r="108" spans="1:9" x14ac:dyDescent="0.25">
      <c r="A108" s="23"/>
      <c r="B108" s="23"/>
      <c r="C108" s="23"/>
      <c r="D108" s="23"/>
      <c r="E108" s="25"/>
      <c r="F108" s="25"/>
      <c r="G108" s="25"/>
      <c r="H108" s="23"/>
    </row>
    <row r="109" spans="1:9" x14ac:dyDescent="0.25">
      <c r="A109" s="23"/>
      <c r="B109" s="23"/>
      <c r="C109" s="24" t="s">
        <v>46</v>
      </c>
      <c r="D109" s="23"/>
      <c r="E109" s="40">
        <f>COUNTIF([1]Quartiles!$B232:$B308,"Male")</f>
        <v>56</v>
      </c>
      <c r="F109" s="25"/>
      <c r="G109" s="40">
        <f>COUNTIF([1]Quartiles!$B232:$B308,"Female")</f>
        <v>21</v>
      </c>
      <c r="H109" s="23"/>
    </row>
    <row r="110" spans="1:9" x14ac:dyDescent="0.25">
      <c r="A110" s="23"/>
      <c r="B110" s="23"/>
      <c r="C110" s="23"/>
      <c r="D110" s="23"/>
      <c r="E110" s="25"/>
      <c r="F110" s="25"/>
      <c r="G110" s="25"/>
      <c r="H110" s="23"/>
    </row>
    <row r="111" spans="1:9" x14ac:dyDescent="0.25">
      <c r="A111" s="23"/>
      <c r="B111" s="23"/>
      <c r="C111" s="24" t="s">
        <v>47</v>
      </c>
      <c r="D111" s="23"/>
      <c r="E111" s="25">
        <f>SUM(E102:E110)</f>
        <v>215</v>
      </c>
      <c r="F111" s="25"/>
      <c r="G111" s="25">
        <f>SUM(G102:G110)</f>
        <v>91</v>
      </c>
      <c r="H111" s="23"/>
    </row>
    <row r="112" spans="1:9" outlineLevel="1" x14ac:dyDescent="0.25">
      <c r="A112" s="23"/>
      <c r="B112" s="23"/>
      <c r="C112" s="24"/>
      <c r="D112" s="23"/>
      <c r="E112" s="25"/>
      <c r="F112" s="25"/>
      <c r="G112" s="25"/>
      <c r="H112" s="23"/>
    </row>
    <row r="113" spans="1:8" outlineLevel="1" x14ac:dyDescent="0.25">
      <c r="A113" s="23"/>
      <c r="B113" s="23"/>
      <c r="C113" s="41" t="s">
        <v>48</v>
      </c>
      <c r="D113" s="42"/>
      <c r="E113" s="43">
        <f>+E111-E14</f>
        <v>0</v>
      </c>
      <c r="F113" s="44"/>
      <c r="G113" s="43">
        <f>+G111-E21</f>
        <v>0</v>
      </c>
      <c r="H113" s="23"/>
    </row>
    <row r="114" spans="1:8" x14ac:dyDescent="0.25">
      <c r="A114" s="23"/>
      <c r="B114" s="23"/>
      <c r="C114" s="23"/>
      <c r="D114" s="23"/>
      <c r="E114" s="25"/>
      <c r="F114" s="25"/>
      <c r="G114" s="25"/>
      <c r="H114" s="23"/>
    </row>
    <row r="115" spans="1:8" x14ac:dyDescent="0.25">
      <c r="A115" s="23"/>
      <c r="B115" s="45"/>
      <c r="C115" s="46"/>
      <c r="D115" s="46"/>
      <c r="E115" s="46"/>
      <c r="F115" s="46"/>
      <c r="G115" s="46"/>
      <c r="H115" s="47"/>
    </row>
    <row r="116" spans="1:8" x14ac:dyDescent="0.25">
      <c r="A116" s="23"/>
      <c r="B116" s="48"/>
      <c r="C116" s="49" t="s">
        <v>49</v>
      </c>
      <c r="D116" s="49"/>
      <c r="E116" s="50" t="s">
        <v>41</v>
      </c>
      <c r="F116" s="50"/>
      <c r="G116" s="50" t="s">
        <v>42</v>
      </c>
      <c r="H116" s="51"/>
    </row>
    <row r="117" spans="1:8" x14ac:dyDescent="0.25">
      <c r="A117" s="23"/>
      <c r="B117" s="48"/>
      <c r="C117" s="49"/>
      <c r="D117" s="49"/>
      <c r="E117" s="50"/>
      <c r="F117" s="50"/>
      <c r="G117" s="50"/>
      <c r="H117" s="51"/>
    </row>
    <row r="118" spans="1:8" x14ac:dyDescent="0.25">
      <c r="A118" s="23"/>
      <c r="B118" s="45"/>
      <c r="C118" s="46"/>
      <c r="D118" s="46"/>
      <c r="E118" s="52"/>
      <c r="F118" s="52"/>
      <c r="G118" s="52"/>
      <c r="H118" s="47"/>
    </row>
    <row r="119" spans="1:8" x14ac:dyDescent="0.25">
      <c r="A119" s="23"/>
      <c r="B119" s="48"/>
      <c r="C119" s="49" t="s">
        <v>43</v>
      </c>
      <c r="D119" s="49"/>
      <c r="E119" s="53">
        <f>ROUND(E103/($E103+$G103),3)</f>
        <v>0.82899999999999996</v>
      </c>
      <c r="F119" s="54"/>
      <c r="G119" s="53">
        <f>ROUND(G103/($E103+$G103),3)</f>
        <v>0.17100000000000001</v>
      </c>
      <c r="H119" s="51"/>
    </row>
    <row r="120" spans="1:8" x14ac:dyDescent="0.25">
      <c r="A120" s="23"/>
      <c r="B120" s="48"/>
      <c r="C120" s="49"/>
      <c r="D120" s="49"/>
      <c r="E120" s="54"/>
      <c r="F120" s="54"/>
      <c r="G120" s="54"/>
      <c r="H120" s="51"/>
    </row>
    <row r="121" spans="1:8" x14ac:dyDescent="0.25">
      <c r="A121" s="23"/>
      <c r="B121" s="48"/>
      <c r="C121" s="49" t="s">
        <v>44</v>
      </c>
      <c r="D121" s="49"/>
      <c r="E121" s="53">
        <f>ROUND(E105/($E105+$G105),3)</f>
        <v>0.72399999999999998</v>
      </c>
      <c r="F121" s="54"/>
      <c r="G121" s="53">
        <f>ROUND(G105/($E105+$G105),3)</f>
        <v>0.27600000000000002</v>
      </c>
      <c r="H121" s="51"/>
    </row>
    <row r="122" spans="1:8" x14ac:dyDescent="0.25">
      <c r="A122" s="23"/>
      <c r="B122" s="48"/>
      <c r="C122" s="49"/>
      <c r="D122" s="49"/>
      <c r="E122" s="54"/>
      <c r="F122" s="54"/>
      <c r="G122" s="54"/>
      <c r="H122" s="51"/>
    </row>
    <row r="123" spans="1:8" x14ac:dyDescent="0.25">
      <c r="A123" s="23"/>
      <c r="B123" s="48"/>
      <c r="C123" s="49" t="s">
        <v>45</v>
      </c>
      <c r="D123" s="49"/>
      <c r="E123" s="53">
        <f>ROUND(E107/($E107+$G107),3)</f>
        <v>0.53200000000000003</v>
      </c>
      <c r="F123" s="54"/>
      <c r="G123" s="53">
        <f>ROUND(G107/($E107+$G107),3)</f>
        <v>0.46800000000000003</v>
      </c>
      <c r="H123" s="51"/>
    </row>
    <row r="124" spans="1:8" x14ac:dyDescent="0.25">
      <c r="A124" s="23"/>
      <c r="B124" s="48"/>
      <c r="C124" s="49"/>
      <c r="D124" s="49"/>
      <c r="E124" s="54"/>
      <c r="F124" s="54"/>
      <c r="G124" s="54"/>
      <c r="H124" s="51"/>
    </row>
    <row r="125" spans="1:8" x14ac:dyDescent="0.25">
      <c r="A125" s="23"/>
      <c r="B125" s="48"/>
      <c r="C125" s="49" t="s">
        <v>46</v>
      </c>
      <c r="D125" s="49"/>
      <c r="E125" s="53">
        <f>ROUND(E109/($E109+$G109),3)</f>
        <v>0.72699999999999998</v>
      </c>
      <c r="F125" s="54"/>
      <c r="G125" s="53">
        <f>ROUND(G109/($E109+$G109),3)</f>
        <v>0.27300000000000002</v>
      </c>
      <c r="H125" s="51"/>
    </row>
    <row r="126" spans="1:8" x14ac:dyDescent="0.25">
      <c r="A126" s="23"/>
      <c r="B126" s="48"/>
      <c r="C126" s="49"/>
      <c r="D126" s="49"/>
      <c r="E126" s="53"/>
      <c r="F126" s="54"/>
      <c r="G126" s="53"/>
      <c r="H126" s="51"/>
    </row>
    <row r="127" spans="1:8" x14ac:dyDescent="0.25">
      <c r="A127" s="23"/>
      <c r="B127" s="45"/>
      <c r="C127" s="46"/>
      <c r="D127" s="46"/>
      <c r="E127" s="55"/>
      <c r="F127" s="56"/>
      <c r="G127" s="55"/>
      <c r="H127" s="47"/>
    </row>
    <row r="128" spans="1:8" x14ac:dyDescent="0.25">
      <c r="A128" s="23"/>
      <c r="B128" s="48"/>
      <c r="C128" s="24" t="s">
        <v>47</v>
      </c>
      <c r="D128" s="49"/>
      <c r="E128" s="53">
        <f>ROUND(E111/($E111+$G111),3)</f>
        <v>0.70299999999999996</v>
      </c>
      <c r="F128" s="54"/>
      <c r="G128" s="53">
        <f>ROUND(G111/($E111+$G111),3)</f>
        <v>0.29699999999999999</v>
      </c>
      <c r="H128" s="51"/>
    </row>
    <row r="129" spans="1:8" x14ac:dyDescent="0.25">
      <c r="A129" s="23"/>
      <c r="B129" s="57"/>
      <c r="C129" s="58"/>
      <c r="D129" s="58"/>
      <c r="E129" s="58"/>
      <c r="F129" s="58"/>
      <c r="G129" s="58"/>
      <c r="H129" s="59"/>
    </row>
    <row r="130" spans="1:8" x14ac:dyDescent="0.25">
      <c r="A130" s="23"/>
      <c r="B130" s="23"/>
      <c r="C130" s="23"/>
      <c r="D130" s="23"/>
      <c r="E130" s="23"/>
      <c r="F130" s="23"/>
      <c r="G130" s="23"/>
      <c r="H13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Croudace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Carter</dc:creator>
  <cp:lastModifiedBy>Michelle Carter</cp:lastModifiedBy>
  <dcterms:created xsi:type="dcterms:W3CDTF">2021-09-28T09:33:12Z</dcterms:created>
  <dcterms:modified xsi:type="dcterms:W3CDTF">2021-09-28T09:33:54Z</dcterms:modified>
</cp:coreProperties>
</file>